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R\AFC_IR\3. RELEASE RISULTATI\Presentazioni\2017\1H2017\"/>
    </mc:Choice>
  </mc:AlternateContent>
  <bookViews>
    <workbookView xWindow="4275" yWindow="495" windowWidth="11940" windowHeight="5970" tabRatio="807" firstSheet="2" activeTab="2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" sheetId="55" r:id="rId7"/>
    <sheet name="1H 2017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7">[0]!Foglio1</definedName>
    <definedName name="_Feb03" localSheetId="8">[0]!Foglio1</definedName>
    <definedName name="_Feb03">[0]!Foglio1</definedName>
    <definedName name="_xlnm._FilterDatabase" localSheetId="8" hidden="1">'D&amp;A'!#REF!</definedName>
    <definedName name="_xlnm._FilterDatabase" localSheetId="6" hidden="1">REPORTED_EBITDA_EBIT!#REF!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7">[0]!Foglio1</definedName>
    <definedName name="a" localSheetId="8">[0]!Foglio1</definedName>
    <definedName name="a">[0]!Foglio1</definedName>
    <definedName name="AAA" localSheetId="7">[0]!Foglio1</definedName>
    <definedName name="AAA" localSheetId="8">[0]!Foglio1</definedName>
    <definedName name="AAA">[0]!Foglio1</definedName>
    <definedName name="abc" localSheetId="7">[0]!Foglio1</definedName>
    <definedName name="abc" localSheetId="8">[0]!Foglio1</definedName>
    <definedName name="abc">[0]!Foglio1</definedName>
    <definedName name="AP_00">'[1]CONS n-1 | AP n-1'!$F$1:$AZ$2500</definedName>
    <definedName name="_xlnm.Print_Area" localSheetId="7">'1H 2017 EBITDA MARTIX'!$A$1:$M$43</definedName>
    <definedName name="_xlnm.Print_Area" localSheetId="4">'BALANCE SHEET'!$A$2:$F$63</definedName>
    <definedName name="_xlnm.Print_Area" localSheetId="5">'CASH FLOW'!$A$1:$F$40</definedName>
    <definedName name="_xlnm.Print_Area" localSheetId="2">COVER!$A$1:$I$10</definedName>
    <definedName name="_xlnm.Print_Area" localSheetId="3">'INCOME STATEMENT'!$A$1:$F$33</definedName>
    <definedName name="_xlnm.Print_Area" localSheetId="6">REPORTED_EBITDA_EBIT!$A$1:$K$123</definedName>
    <definedName name="BDG_01">'[1]BDG_MENS n | BDG 01'!$F$1:$AZ$2500</definedName>
    <definedName name="BDG_02">'[1]BUDGET ANNO | BDG n+1'!$F$1:$AZ$2500</definedName>
    <definedName name="bil" localSheetId="7">[0]!Foglio1</definedName>
    <definedName name="bil" localSheetId="8">[0]!Foglio1</definedName>
    <definedName name="bil">[0]!Foglio1</definedName>
    <definedName name="Bilancio" localSheetId="7">[0]!Foglio1</definedName>
    <definedName name="Bilancio" localSheetId="8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 localSheetId="6">[3]POV!$E$15</definedName>
    <definedName name="CY">[4]POV!$E$15</definedName>
    <definedName name="cyc">[5]POV!$E$15</definedName>
    <definedName name="d" localSheetId="7">[0]!Foglio1</definedName>
    <definedName name="d" localSheetId="8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_xlnm.Database">[2]PIANOINV!$C$1:$BI$1001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7">[0]!Foglio1</definedName>
    <definedName name="E" localSheetId="8">[0]!Foglio1</definedName>
    <definedName name="E">[0]!Foglio1</definedName>
    <definedName name="eFFETT" localSheetId="7">[0]!Foglio1</definedName>
    <definedName name="eFFETT" localSheetId="8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_xlnm.Extract">[2]PIANOINV!$C$1018:$BI$65536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7">[0]!Foglio1</definedName>
    <definedName name="gfsafs" localSheetId="8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7">[0]!Foglio1</definedName>
    <definedName name="imp" localSheetId="8">[0]!Foglio1</definedName>
    <definedName name="imp">[0]!Foglio1</definedName>
    <definedName name="impianti" localSheetId="7">[0]!Foglio1</definedName>
    <definedName name="impianti" localSheetId="8">[0]!Foglio1</definedName>
    <definedName name="impianti">[0]!Foglio1</definedName>
    <definedName name="impianti2" localSheetId="7">[0]!Foglio1</definedName>
    <definedName name="impianti2" localSheetId="8">[0]!Foglio1</definedName>
    <definedName name="impianti2">[0]!Foglio1</definedName>
    <definedName name="IMPIANTI3" localSheetId="7">[0]!Foglio1</definedName>
    <definedName name="IMPIANTI3" localSheetId="8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7">[0]!Foglio1</definedName>
    <definedName name="MESEEEE" localSheetId="8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FLOW'!$A$26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 localSheetId="6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7">[0]!Foglio1</definedName>
    <definedName name="yese" localSheetId="8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K43" i="50" l="1"/>
  <c r="J43" i="50"/>
  <c r="I43" i="50"/>
  <c r="H43" i="50"/>
  <c r="G43" i="50"/>
  <c r="F43" i="50"/>
  <c r="E43" i="50"/>
  <c r="D43" i="50"/>
  <c r="M42" i="50"/>
  <c r="L42" i="50"/>
  <c r="M41" i="50"/>
  <c r="L41" i="50"/>
  <c r="M40" i="50"/>
  <c r="L40" i="50"/>
  <c r="M39" i="50"/>
  <c r="L39" i="50"/>
  <c r="M38" i="50"/>
  <c r="L38" i="50"/>
  <c r="M37" i="50"/>
  <c r="L37" i="50"/>
  <c r="M36" i="50"/>
  <c r="L36" i="50"/>
  <c r="M35" i="50"/>
  <c r="L35" i="50"/>
  <c r="M34" i="50"/>
  <c r="L34" i="50"/>
  <c r="M33" i="50"/>
  <c r="L33" i="50"/>
  <c r="M32" i="50"/>
  <c r="L32" i="50"/>
  <c r="M31" i="50"/>
  <c r="B31" i="50"/>
  <c r="L31" i="50" s="1"/>
  <c r="M30" i="50"/>
  <c r="L30" i="50"/>
  <c r="M29" i="50"/>
  <c r="L29" i="50"/>
  <c r="M28" i="50"/>
  <c r="B28" i="50"/>
  <c r="L28" i="50" s="1"/>
  <c r="M27" i="50"/>
  <c r="L27" i="50"/>
  <c r="L26" i="50"/>
  <c r="C26" i="50"/>
  <c r="C43" i="50" s="1"/>
  <c r="K21" i="50"/>
  <c r="J21" i="50"/>
  <c r="I21" i="50"/>
  <c r="H21" i="50"/>
  <c r="G21" i="50"/>
  <c r="F21" i="50"/>
  <c r="E21" i="50"/>
  <c r="D21" i="50"/>
  <c r="C21" i="50"/>
  <c r="B21" i="50"/>
  <c r="M20" i="50"/>
  <c r="J20" i="50"/>
  <c r="L20" i="50" s="1"/>
  <c r="M19" i="50"/>
  <c r="L19" i="50"/>
  <c r="M18" i="50"/>
  <c r="L18" i="50"/>
  <c r="M17" i="50"/>
  <c r="L17" i="50"/>
  <c r="M16" i="50"/>
  <c r="L16" i="50"/>
  <c r="M15" i="50"/>
  <c r="L15" i="50"/>
  <c r="M14" i="50"/>
  <c r="L14" i="50"/>
  <c r="M13" i="50"/>
  <c r="L13" i="50"/>
  <c r="M12" i="50"/>
  <c r="L12" i="50"/>
  <c r="M11" i="50"/>
  <c r="L11" i="50"/>
  <c r="M10" i="50"/>
  <c r="L10" i="50"/>
  <c r="M9" i="50"/>
  <c r="L9" i="50"/>
  <c r="M8" i="50"/>
  <c r="L8" i="50"/>
  <c r="M7" i="50"/>
  <c r="L7" i="50"/>
  <c r="M6" i="50"/>
  <c r="L6" i="50"/>
  <c r="M5" i="50"/>
  <c r="L5" i="50"/>
  <c r="M4" i="50"/>
  <c r="M21" i="50" s="1"/>
  <c r="L4" i="50"/>
  <c r="L21" i="50" s="1"/>
  <c r="L43" i="50" l="1"/>
  <c r="B43" i="50"/>
  <c r="M26" i="50"/>
  <c r="M43" i="50" s="1"/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<sst xmlns="http://schemas.openxmlformats.org/spreadsheetml/2006/main" count="1143" uniqueCount="290">
  <si>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</si>
  <si>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</si>
  <si>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</si>
  <si>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</si>
  <si>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</si>
  <si>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</si>
  <si>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</si>
  <si>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</si>
  <si>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</si>
  <si>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</si>
  <si>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</si>
  <si>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</si>
  <si>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</si>
  <si>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</si>
  <si>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</si>
  <si>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</si>
  <si>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</si>
  <si>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</si>
  <si>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</si>
  <si>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</si>
  <si>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</si>
  <si>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</si>
  <si>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</si>
  <si>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</si>
  <si>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</si>
  <si>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</si>
  <si>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</si>
  <si>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</si>
  <si>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</si>
  <si>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</si>
  <si>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</si>
  <si>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</si>
  <si>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</si>
  <si>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</si>
  <si>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</si>
  <si>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</si>
  <si>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</si>
  <si>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</si>
  <si>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</si>
  <si>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</si>
  <si>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</si>
  <si>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</si>
  <si>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</si>
  <si>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</si>
  <si>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</si>
  <si>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</si>
  <si>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</si>
  <si>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</si>
  <si>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</si>
  <si>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</si>
  <si>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</si>
  <si>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</si>
  <si>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</si>
  <si>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</si>
  <si>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</si>
  <si>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</si>
  <si>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</si>
  <si>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</si>
  <si>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</si>
  <si>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</si>
  <si>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</si>
  <si>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</si>
  <si>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</si>
  <si>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</si>
  <si>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</si>
  <si>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</si>
  <si>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</si>
  <si>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</si>
  <si>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</si>
  <si>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</si>
  <si>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</si>
  <si>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</si>
  <si>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</si>
  <si>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</si>
  <si>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</si>
  <si>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</si>
  <si>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</si>
  <si>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</si>
  <si>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</si>
  <si>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</si>
  <si>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</si>
  <si>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</si>
  <si>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</si>
  <si>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</si>
  <si>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</si>
  <si>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</si>
  <si>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</si>
  <si>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</si>
  <si>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</si>
  <si>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</si>
  <si>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</si>
  <si>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</si>
  <si>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</si>
  <si>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</si>
  <si>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</si>
  <si>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</si>
  <si>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</si>
  <si>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</si>
  <si>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</si>
  <si>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</si>
  <si>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</si>
  <si>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</si>
  <si>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</si>
  <si>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</si>
  <si>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</si>
  <si>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</si>
  <si>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</si>
  <si>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</si>
  <si>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</si>
  <si>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</si>
  <si>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</si>
  <si>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</si>
  <si>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</si>
  <si>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</si>
  <si>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</si>
  <si>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</si>
  <si>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</si>
  <si>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</si>
  <si>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</si>
  <si>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</si>
  <si>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</si>
  <si>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</si>
  <si>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</si>
  <si>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</si>
  <si>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</si>
  <si>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</si>
  <si>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</si>
  <si>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</si>
  <si>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</si>
  <si>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</si>
  <si>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</si>
  <si>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</si>
  <si>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</si>
  <si>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</si>
  <si>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(1)</t>
  </si>
  <si>
    <t>-</t>
  </si>
  <si>
    <t>Reported EBITDA</t>
  </si>
  <si>
    <t xml:space="preserve">Global Generation
&amp; Trading </t>
  </si>
  <si>
    <t xml:space="preserve">Global Infrastructures
&amp; Networks </t>
  </si>
  <si>
    <t>Renewable               Energies</t>
  </si>
  <si>
    <t xml:space="preserve">Services
&amp; Other </t>
  </si>
  <si>
    <t>Total</t>
  </si>
  <si>
    <t xml:space="preserve">Brazil </t>
  </si>
  <si>
    <t xml:space="preserve">Peru </t>
  </si>
  <si>
    <t xml:space="preserve">Slovakia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</si>
  <si>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</si>
  <si>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</si>
  <si>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</si>
  <si>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</si>
  <si>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</si>
  <si>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</si>
  <si>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</si>
  <si>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</si>
  <si>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</si>
  <si>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</si>
  <si>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</si>
  <si>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</si>
  <si>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Property, plant and equipment</t>
  </si>
  <si>
    <t>Investment property</t>
  </si>
  <si>
    <t>Intangible assets</t>
  </si>
  <si>
    <t>Goodwill</t>
  </si>
  <si>
    <t>Deferred tax assets</t>
  </si>
  <si>
    <t>Derivatives</t>
  </si>
  <si>
    <t>Other non-current assets</t>
  </si>
  <si>
    <t>Current assets</t>
  </si>
  <si>
    <t>Inventories</t>
  </si>
  <si>
    <t>Trade receivables</t>
  </si>
  <si>
    <t>Income Tax receivables</t>
  </si>
  <si>
    <t xml:space="preserve">Other current assets </t>
  </si>
  <si>
    <t xml:space="preserve">Cash and cash equivalents </t>
  </si>
  <si>
    <t>Assets classified as held for sale</t>
  </si>
  <si>
    <t>Other non-current financial assets (1)</t>
  </si>
  <si>
    <t>Equity investments accounted for using the equity method</t>
  </si>
  <si>
    <t>at Dec. 31, 2016</t>
  </si>
  <si>
    <t>[Total]</t>
  </si>
  <si>
    <t>TOTAL ASSETS</t>
  </si>
  <si>
    <t>Other current financial assets (2)</t>
  </si>
  <si>
    <t>of which 
with related 
parties</t>
  </si>
  <si>
    <t>LIABILITIES AND SHAREHOLDERS’ EQUITY</t>
  </si>
  <si>
    <t>Equity attributable to the shareholders of the Parent Company</t>
  </si>
  <si>
    <t>Share capital</t>
  </si>
  <si>
    <t>Other reserves</t>
  </si>
  <si>
    <t>Retained earnings (losses carried forward)</t>
  </si>
  <si>
    <t>Non-controlling interests</t>
  </si>
  <si>
    <t xml:space="preserve">Total shareholders’ equity </t>
  </si>
  <si>
    <t>Non-current liabilities</t>
  </si>
  <si>
    <t>Long-term loans</t>
  </si>
  <si>
    <t>Post-employment and other employee benefits</t>
  </si>
  <si>
    <t>Provisions for risks and charges</t>
  </si>
  <si>
    <t>Deferred tax liabilities</t>
  </si>
  <si>
    <t>Other non-current liabilities</t>
  </si>
  <si>
    <t>Current liabilities</t>
  </si>
  <si>
    <t>Short-term loans</t>
  </si>
  <si>
    <t>Current portion of long-term loans</t>
  </si>
  <si>
    <t>Trade payables</t>
  </si>
  <si>
    <t>Income tax payable</t>
  </si>
  <si>
    <t>Other current financial liabilities</t>
  </si>
  <si>
    <t>Liabilities included in disposal groups classified as held for sale</t>
  </si>
  <si>
    <t>Total liabilities</t>
  </si>
  <si>
    <t>TOTAL LIABILITIES AND SHAREHOLDERS’ EQUITY</t>
  </si>
  <si>
    <t>2016</t>
  </si>
  <si>
    <t>Revenues from sales and services</t>
  </si>
  <si>
    <t>Other revenues and income</t>
  </si>
  <si>
    <t>[Subtotal]</t>
  </si>
  <si>
    <t>Costs</t>
  </si>
  <si>
    <t xml:space="preserve">Purchases of energy, gas and fuel </t>
  </si>
  <si>
    <t>Services and other materials</t>
  </si>
  <si>
    <t>Personnel</t>
  </si>
  <si>
    <t>Depreciation, amortization and impairment losses</t>
  </si>
  <si>
    <t>Other operating expenses</t>
  </si>
  <si>
    <t>Capitalized costs</t>
  </si>
  <si>
    <t>Net income/(expenses) from commodity contracts measured at fair value</t>
  </si>
  <si>
    <t>Operating income</t>
  </si>
  <si>
    <t>Financial income from derivatives</t>
  </si>
  <si>
    <t>Other financial income</t>
  </si>
  <si>
    <t>Financial expense from derivatives</t>
  </si>
  <si>
    <t>Other financial expense</t>
  </si>
  <si>
    <t>Share of income/(expense) from equity investments accounted for using the equity method</t>
  </si>
  <si>
    <t>Income before taxes</t>
  </si>
  <si>
    <t>Income taxes</t>
  </si>
  <si>
    <t xml:space="preserve">Net income from continuing operations </t>
  </si>
  <si>
    <t>Net income for the year (shareholders of the Parent Company and non-controlling interests)</t>
  </si>
  <si>
    <t xml:space="preserve">Net income from discontinued operations </t>
  </si>
  <si>
    <t>Attributable to shareholders of the Parent Company</t>
  </si>
  <si>
    <t>Attributable to non-controlling interests</t>
  </si>
  <si>
    <t>Diluted earnings per share (euro) attributable to ordinary shareholders of the Parent Company</t>
  </si>
  <si>
    <t>Earnings from continuing operations per share (euro) attributable to ordinary shareholders of the Parent Company</t>
  </si>
  <si>
    <t xml:space="preserve">Diluted earnings from continuing operations per share (euro) attributable to ordinary shareholders of the Parent Company </t>
  </si>
  <si>
    <t>Earnings per share (euro) attributable to ordinary shareholders of the Parent Company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</si>
  <si>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</si>
  <si>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</si>
  <si>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</si>
  <si>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</si>
  <si>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</si>
  <si>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</si>
  <si>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</si>
  <si>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</si>
  <si>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- Other assets/liabilities</t>
  </si>
  <si>
    <t>Accruals to provisions</t>
  </si>
  <si>
    <t>Utilization of provisions</t>
  </si>
  <si>
    <t>Interest income and other financial income collected</t>
  </si>
  <si>
    <t>Interest expense and other financial expense paid</t>
  </si>
  <si>
    <t>(Income)/expense from measurement of commodity contracts</t>
  </si>
  <si>
    <t>Income taxes paid</t>
  </si>
  <si>
    <t>(Gains)/Losses on disposals</t>
  </si>
  <si>
    <t>Cash flows from operating activities (a)</t>
  </si>
  <si>
    <t xml:space="preserve">Investments in property, plant and equipment </t>
  </si>
  <si>
    <t>Investments in intangible assets</t>
  </si>
  <si>
    <t>Investments in entities (or business units) less cash and cash equivalents acquired</t>
  </si>
  <si>
    <t>Disposals of entities (or business units) less cash and cash equivalents sold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</si>
  <si>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</si>
  <si>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</si>
  <si>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</si>
  <si>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</si>
  <si>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Collection of proceeds from sale of equity holdings without loss of control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</si>
  <si>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</si>
  <si>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</si>
  <si>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</si>
  <si>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</si>
  <si>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</si>
  <si>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</si>
  <si>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</si>
  <si>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</si>
  <si>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</si>
  <si>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</si>
  <si>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</si>
  <si>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</si>
  <si>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</si>
  <si>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t>Europe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</si>
  <si>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</si>
  <si>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</si>
  <si>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CASH FLOW (€mn)</t>
  </si>
  <si>
    <t>BALANCE SHEET (€mn)</t>
  </si>
  <si>
    <t>INCOME STATEMENT (€mn)</t>
  </si>
  <si>
    <r>
      <t xml:space="preserve">1H 2017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</si>
  <si>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2017</t>
  </si>
  <si>
    <t>at June 30, 2017</t>
  </si>
  <si>
    <t>SOUTH AMERICA (€mn)</t>
  </si>
  <si>
    <t>1H 2017</t>
  </si>
  <si>
    <t>1H 2016</t>
  </si>
  <si>
    <t>South America</t>
  </si>
  <si>
    <t>Europe and North Africa</t>
  </si>
  <si>
    <t>Africa &amp; Asia</t>
  </si>
  <si>
    <t>Other Countries</t>
  </si>
  <si>
    <t xml:space="preserve">(1) Of which long-term financial receivables and other securities at June 30, 2017 for €2,111 million (€2,180 million at December 31, 2016) and €405 million (€441 million at December 31, 2016).
(2) Of which current portion of long-term financial receivables, short-term financial receivables and other securities at June 30, 2017 for €1,054 million (€767 million at December 31, 2016), €2,528 million (€2,121 million at December 31, 2016) and €60 million (€36 million at December 31, 2016).
</t>
  </si>
  <si>
    <r>
      <t xml:space="preserve">Other current liabilities </t>
    </r>
    <r>
      <rPr>
        <sz val="8"/>
        <rFont val="Arial"/>
        <family val="2"/>
      </rPr>
      <t>(1)</t>
    </r>
  </si>
  <si>
    <t>(1) Of which €296 million of “short term financial debt” as of December 31, 2016.</t>
  </si>
  <si>
    <t xml:space="preserve">(1) Of which cash and cash equivalents equal to €8,290 million at January 1, 2017 (€10,639 million at January 1, 2016), short-term securities equal to €36 million at January 1, 2017 (€1 million at January 1, 2016) and cash and cash equivalents pertaining to assets held for sale in the amount of €150 million at January 1, 2016.
(2) Of which cash and cash equivalents equal to €8,513 million at June 30, 2017 (€5,515 million at June 30, 2016), short-term securities equal to €60 million at June 30, 2017 (€30 million at June 30, 2016) and cash and cash equivalents pertaining to assets held for sale in the amount of €40 million at June 30, 2017 (€33 million at June 30, 2016).
</t>
  </si>
  <si>
    <t>Headcount*</t>
  </si>
  <si>
    <t>* For year 2016 data as of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</si>
</sst>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#,##0.00;\(#,##0.00\)"/>
    <numFmt numFmtId="172" formatCode="_(* #,##0_);_(* \(#,##0\);_(* &quot;-&quot;??_);_(@_)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/>
      <diagonal/>
    </border>
    <border>
      <left style="thin">
        <color rgb="FFC6C6C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0555FA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0555FA"/>
      </bottom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rgb="FF0555FA"/>
      </right>
      <top style="thin">
        <color rgb="FF0555FA"/>
      </top>
      <bottom style="thin">
        <color theme="0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40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2" fillId="0" borderId="0" xfId="13" applyBorder="1"/>
    <xf numFmtId="172" fontId="2" fillId="0" borderId="0" xfId="13" applyNumberFormat="1"/>
    <xf numFmtId="0" fontId="49" fillId="6" borderId="19" xfId="13" applyFont="1" applyFill="1" applyBorder="1" applyAlignment="1">
      <alignment horizontal="center" vertical="center" wrapText="1"/>
    </xf>
    <xf numFmtId="0" fontId="2" fillId="6" borderId="0" xfId="13" applyFill="1"/>
    <xf numFmtId="0" fontId="7" fillId="6" borderId="0" xfId="17" applyFont="1" applyFill="1"/>
    <xf numFmtId="0" fontId="56" fillId="13" borderId="100" xfId="17" applyFont="1" applyFill="1" applyBorder="1" applyAlignment="1">
      <alignment horizontal="center" vertical="center"/>
    </xf>
    <xf numFmtId="0" fontId="56" fillId="13" borderId="101" xfId="17" applyFont="1" applyFill="1" applyBorder="1" applyAlignment="1">
      <alignment horizontal="center" vertical="center"/>
    </xf>
    <xf numFmtId="0" fontId="56" fillId="13" borderId="102" xfId="17" applyFont="1" applyFill="1" applyBorder="1" applyAlignment="1">
      <alignment horizontal="center" vertical="center"/>
    </xf>
    <xf numFmtId="168" fontId="43" fillId="6" borderId="0" xfId="18" applyNumberFormat="1" applyFont="1" applyFill="1" applyBorder="1" applyAlignment="1">
      <alignment horizontal="right"/>
    </xf>
    <xf numFmtId="168" fontId="43" fillId="6" borderId="0" xfId="17" applyNumberFormat="1" applyFont="1" applyFill="1" applyBorder="1" applyAlignment="1">
      <alignment horizontal="right"/>
    </xf>
    <xf numFmtId="9" fontId="43" fillId="6" borderId="104" xfId="1" applyFont="1" applyFill="1" applyBorder="1" applyAlignment="1">
      <alignment horizontal="right"/>
    </xf>
    <xf numFmtId="9" fontId="43" fillId="6" borderId="107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11" xfId="17" applyFont="1" applyFill="1" applyBorder="1" applyAlignment="1">
      <alignment horizontal="center" vertical="center"/>
    </xf>
    <xf numFmtId="0" fontId="56" fillId="13" borderId="112" xfId="17" applyFont="1" applyFill="1" applyBorder="1" applyAlignment="1">
      <alignment horizontal="center" vertical="center"/>
    </xf>
    <xf numFmtId="0" fontId="56" fillId="13" borderId="113" xfId="17" applyFont="1" applyFill="1" applyBorder="1" applyAlignment="1">
      <alignment horizontal="center" vertical="center"/>
    </xf>
    <xf numFmtId="169" fontId="43" fillId="6" borderId="0" xfId="17" applyNumberFormat="1" applyFont="1" applyFill="1" applyBorder="1" applyAlignment="1">
      <alignment horizontal="right"/>
    </xf>
    <xf numFmtId="9" fontId="43" fillId="6" borderId="114" xfId="1" applyFont="1" applyFill="1" applyBorder="1" applyAlignment="1">
      <alignment horizontal="right"/>
    </xf>
    <xf numFmtId="0" fontId="44" fillId="14" borderId="115" xfId="17" applyFont="1" applyFill="1" applyBorder="1" applyAlignment="1">
      <alignment horizontal="left"/>
    </xf>
    <xf numFmtId="168" fontId="44" fillId="14" borderId="115" xfId="18" applyNumberFormat="1" applyFont="1" applyFill="1" applyBorder="1" applyAlignment="1">
      <alignment horizontal="right"/>
    </xf>
    <xf numFmtId="9" fontId="44" fillId="14" borderId="116" xfId="1" applyFont="1" applyFill="1" applyBorder="1" applyAlignment="1">
      <alignment horizontal="right"/>
    </xf>
    <xf numFmtId="9" fontId="44" fillId="14" borderId="117" xfId="1" applyFont="1" applyFill="1" applyBorder="1" applyAlignment="1">
      <alignment horizontal="right"/>
    </xf>
    <xf numFmtId="0" fontId="7" fillId="6" borderId="99" xfId="17" applyFont="1" applyFill="1" applyBorder="1"/>
    <xf numFmtId="0" fontId="7" fillId="6" borderId="103" xfId="17" applyFont="1" applyFill="1" applyBorder="1"/>
    <xf numFmtId="169" fontId="7" fillId="6" borderId="0" xfId="17" applyNumberFormat="1" applyFont="1" applyFill="1" applyBorder="1"/>
    <xf numFmtId="0" fontId="7" fillId="6" borderId="105" xfId="17" applyFont="1" applyFill="1" applyBorder="1"/>
    <xf numFmtId="169" fontId="7" fillId="6" borderId="106" xfId="17" applyNumberFormat="1" applyFont="1" applyFill="1" applyBorder="1"/>
    <xf numFmtId="169" fontId="7" fillId="6" borderId="0" xfId="17" applyNumberFormat="1" applyFont="1" applyFill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104" xfId="1" applyFont="1" applyFill="1" applyBorder="1" applyAlignment="1">
      <alignment horizontal="right"/>
    </xf>
    <xf numFmtId="168" fontId="7" fillId="6" borderId="0" xfId="17" applyNumberFormat="1" applyFont="1" applyFill="1"/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104" xfId="1" quotePrefix="1" applyFont="1" applyFill="1" applyBorder="1" applyAlignment="1">
      <alignment horizontal="right"/>
    </xf>
    <xf numFmtId="168" fontId="45" fillId="14" borderId="115" xfId="18" applyNumberFormat="1" applyFont="1" applyFill="1" applyBorder="1" applyAlignment="1">
      <alignment horizontal="right"/>
    </xf>
    <xf numFmtId="9" fontId="44" fillId="14" borderId="115" xfId="1" applyFont="1" applyFill="1" applyBorder="1" applyAlignment="1">
      <alignment horizontal="right"/>
    </xf>
    <xf numFmtId="9" fontId="44" fillId="6" borderId="104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4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8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167" fontId="45" fillId="0" borderId="4" xfId="1" applyNumberFormat="1" applyFont="1" applyFill="1" applyBorder="1" applyAlignment="1">
      <alignment horizontal="right" vertical="center"/>
    </xf>
    <xf numFmtId="0" fontId="7" fillId="0" borderId="0" xfId="17" applyFont="1" applyFill="1"/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0" fontId="43" fillId="0" borderId="0" xfId="17" applyFont="1" applyFill="1"/>
    <xf numFmtId="0" fontId="43" fillId="0" borderId="4" xfId="17" applyFont="1" applyFill="1" applyBorder="1" applyAlignment="1">
      <alignment horizontal="right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58" fillId="14" borderId="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0" fontId="45" fillId="14" borderId="15" xfId="17" applyFont="1" applyFill="1" applyBorder="1" applyAlignment="1">
      <alignment horizontal="left" vertical="center" wrapText="1" indent="2"/>
    </xf>
    <xf numFmtId="167" fontId="45" fillId="14" borderId="4" xfId="1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0" xfId="13" applyNumberFormat="1" applyFont="1" applyFill="1" applyBorder="1" applyAlignment="1">
      <alignment horizontal="center" vertical="center"/>
    </xf>
    <xf numFmtId="49" fontId="45" fillId="6" borderId="0" xfId="13" applyNumberFormat="1" applyFont="1" applyFill="1" applyBorder="1" applyAlignment="1">
      <alignment horizontal="left" vertical="center" wrapText="1"/>
    </xf>
    <xf numFmtId="49" fontId="58" fillId="6" borderId="0" xfId="13" applyNumberFormat="1" applyFont="1" applyFill="1" applyBorder="1" applyAlignment="1">
      <alignment horizontal="right" vertical="center" wrapText="1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0" fillId="13" borderId="0" xfId="13" applyNumberFormat="1" applyFont="1" applyFill="1" applyBorder="1" applyAlignment="1">
      <alignment horizontal="right" vertical="center" wrapText="1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4" xfId="13" applyNumberFormat="1" applyFont="1" applyFill="1" applyBorder="1" applyAlignment="1">
      <alignment horizontal="left" vertical="center"/>
    </xf>
    <xf numFmtId="49" fontId="45" fillId="6" borderId="84" xfId="13" applyNumberFormat="1" applyFont="1" applyFill="1" applyBorder="1" applyAlignment="1">
      <alignment horizontal="center" vertical="center"/>
    </xf>
    <xf numFmtId="0" fontId="7" fillId="6" borderId="84" xfId="13" applyFont="1" applyFill="1" applyBorder="1" applyAlignment="1">
      <alignment vertical="center"/>
    </xf>
    <xf numFmtId="49" fontId="7" fillId="6" borderId="3" xfId="13" applyNumberFormat="1" applyFont="1" applyFill="1" applyBorder="1" applyAlignment="1">
      <alignment horizontal="left" vertical="center"/>
    </xf>
    <xf numFmtId="49" fontId="7" fillId="6" borderId="3" xfId="13" applyNumberFormat="1" applyFont="1" applyFill="1" applyBorder="1" applyAlignment="1">
      <alignment horizontal="center" vertical="center"/>
    </xf>
    <xf numFmtId="168" fontId="7" fillId="14" borderId="3" xfId="5" applyNumberFormat="1" applyFont="1" applyFill="1" applyBorder="1" applyAlignment="1">
      <alignment horizontal="right" vertical="center"/>
    </xf>
    <xf numFmtId="168" fontId="58" fillId="14" borderId="3" xfId="5" applyNumberFormat="1" applyFont="1" applyFill="1" applyBorder="1" applyAlignment="1">
      <alignment horizontal="right" vertical="center"/>
    </xf>
    <xf numFmtId="168" fontId="7" fillId="6" borderId="3" xfId="5" applyNumberFormat="1" applyFont="1" applyFill="1" applyBorder="1" applyAlignment="1">
      <alignment horizontal="right" vertical="center"/>
    </xf>
    <xf numFmtId="168" fontId="58" fillId="6" borderId="3" xfId="5" applyNumberFormat="1" applyFont="1" applyFill="1" applyBorder="1" applyAlignment="1">
      <alignment horizontal="righ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4" xfId="13" applyNumberFormat="1" applyFont="1" applyFill="1" applyBorder="1" applyAlignment="1">
      <alignment horizontal="center" vertical="center"/>
    </xf>
    <xf numFmtId="168" fontId="7" fillId="14" borderId="84" xfId="5" applyNumberFormat="1" applyFont="1" applyFill="1" applyBorder="1" applyAlignment="1">
      <alignment horizontal="right" vertical="center"/>
    </xf>
    <xf numFmtId="168" fontId="58" fillId="14" borderId="84" xfId="5" applyNumberFormat="1" applyFont="1" applyFill="1" applyBorder="1" applyAlignment="1">
      <alignment horizontal="right" vertical="center"/>
    </xf>
    <xf numFmtId="168" fontId="7" fillId="6" borderId="84" xfId="5" applyNumberFormat="1" applyFont="1" applyFill="1" applyBorder="1" applyAlignment="1">
      <alignment horizontal="right" vertical="center"/>
    </xf>
    <xf numFmtId="168" fontId="58" fillId="6" borderId="84" xfId="5" applyNumberFormat="1" applyFont="1" applyFill="1" applyBorder="1" applyAlignment="1">
      <alignment horizontal="right" vertical="center"/>
    </xf>
    <xf numFmtId="49" fontId="58" fillId="6" borderId="84" xfId="13" applyNumberFormat="1" applyFont="1" applyFill="1" applyBorder="1" applyAlignment="1">
      <alignment horizontal="center" vertical="center"/>
    </xf>
    <xf numFmtId="168" fontId="45" fillId="14" borderId="84" xfId="5" applyNumberFormat="1" applyFont="1" applyFill="1" applyBorder="1" applyAlignment="1">
      <alignment horizontal="right" vertical="center"/>
    </xf>
    <xf numFmtId="168" fontId="62" fillId="14" borderId="84" xfId="5" applyNumberFormat="1" applyFont="1" applyFill="1" applyBorder="1" applyAlignment="1">
      <alignment horizontal="right" vertical="center"/>
    </xf>
    <xf numFmtId="168" fontId="45" fillId="6" borderId="84" xfId="5" applyNumberFormat="1" applyFont="1" applyFill="1" applyBorder="1" applyAlignment="1">
      <alignment horizontal="right" vertical="center"/>
    </xf>
    <xf numFmtId="168" fontId="62" fillId="6" borderId="84" xfId="5" applyNumberFormat="1" applyFont="1" applyFill="1" applyBorder="1" applyAlignment="1">
      <alignment horizontal="right" vertical="center"/>
    </xf>
    <xf numFmtId="49" fontId="7" fillId="0" borderId="84" xfId="13" applyNumberFormat="1" applyFont="1" applyFill="1" applyBorder="1" applyAlignment="1">
      <alignment horizontal="left" vertical="center"/>
    </xf>
    <xf numFmtId="49" fontId="7" fillId="0" borderId="84" xfId="13" applyNumberFormat="1" applyFont="1" applyFill="1" applyBorder="1" applyAlignment="1">
      <alignment horizontal="center" vertical="center"/>
    </xf>
    <xf numFmtId="168" fontId="7" fillId="0" borderId="84" xfId="5" applyNumberFormat="1" applyFont="1" applyFill="1" applyBorder="1" applyAlignment="1">
      <alignment horizontal="right" vertical="center"/>
    </xf>
    <xf numFmtId="168" fontId="58" fillId="0" borderId="84" xfId="5" applyNumberFormat="1" applyFont="1" applyFill="1" applyBorder="1" applyAlignment="1">
      <alignment horizontal="right" vertical="center"/>
    </xf>
    <xf numFmtId="49" fontId="7" fillId="6" borderId="84" xfId="13" applyNumberFormat="1" applyFont="1" applyFill="1" applyBorder="1" applyAlignment="1">
      <alignment horizontal="left" vertical="center" wrapText="1"/>
    </xf>
    <xf numFmtId="49" fontId="45" fillId="6" borderId="84" xfId="13" applyNumberFormat="1" applyFont="1" applyFill="1" applyBorder="1" applyAlignment="1">
      <alignment horizontal="left" vertical="center" wrapText="1"/>
    </xf>
    <xf numFmtId="168" fontId="45" fillId="0" borderId="84" xfId="5" applyNumberFormat="1" applyFont="1" applyFill="1" applyBorder="1" applyAlignment="1">
      <alignment horizontal="right" vertical="center"/>
    </xf>
    <xf numFmtId="49" fontId="58" fillId="6" borderId="84" xfId="13" applyNumberFormat="1" applyFont="1" applyFill="1" applyBorder="1" applyAlignment="1">
      <alignment horizontal="left" vertical="center" wrapText="1"/>
    </xf>
    <xf numFmtId="171" fontId="58" fillId="14" borderId="84" xfId="5" applyNumberFormat="1" applyFont="1" applyFill="1" applyBorder="1" applyAlignment="1">
      <alignment horizontal="right" vertical="center" wrapText="1"/>
    </xf>
    <xf numFmtId="171" fontId="58" fillId="6" borderId="84" xfId="5" applyNumberFormat="1" applyFont="1" applyFill="1" applyBorder="1" applyAlignment="1">
      <alignment horizontal="right" vertical="center" wrapText="1"/>
    </xf>
    <xf numFmtId="0" fontId="1" fillId="0" borderId="0" xfId="13" applyFont="1"/>
    <xf numFmtId="0" fontId="45" fillId="0" borderId="0" xfId="0" applyFont="1"/>
    <xf numFmtId="0" fontId="45" fillId="6" borderId="84" xfId="13" applyFont="1" applyFill="1" applyBorder="1" applyAlignment="1">
      <alignment horizontal="center" vertical="center"/>
    </xf>
    <xf numFmtId="168" fontId="45" fillId="6" borderId="84" xfId="13" applyNumberFormat="1" applyFont="1" applyFill="1" applyBorder="1" applyAlignment="1">
      <alignment horizontal="right" vertical="center"/>
    </xf>
    <xf numFmtId="168" fontId="7" fillId="6" borderId="84" xfId="13" applyNumberFormat="1" applyFont="1" applyFill="1" applyBorder="1" applyAlignment="1">
      <alignment horizontal="right" vertical="center"/>
    </xf>
    <xf numFmtId="0" fontId="7" fillId="6" borderId="84" xfId="13" applyFont="1" applyFill="1" applyBorder="1" applyAlignment="1">
      <alignment horizontal="center" vertical="center"/>
    </xf>
    <xf numFmtId="0" fontId="58" fillId="6" borderId="84" xfId="13" applyFont="1" applyFill="1" applyBorder="1" applyAlignment="1">
      <alignment vertical="center"/>
    </xf>
    <xf numFmtId="0" fontId="58" fillId="6" borderId="84" xfId="13" applyFont="1" applyFill="1" applyBorder="1" applyAlignment="1">
      <alignment horizontal="right" vertical="center"/>
    </xf>
    <xf numFmtId="49" fontId="45" fillId="6" borderId="86" xfId="5" applyNumberFormat="1" applyFont="1" applyFill="1" applyBorder="1" applyAlignment="1">
      <alignment horizontal="left" vertical="center"/>
    </xf>
    <xf numFmtId="0" fontId="7" fillId="6" borderId="86" xfId="13" applyFont="1" applyFill="1" applyBorder="1" applyAlignment="1">
      <alignment horizontal="center" vertical="center"/>
    </xf>
    <xf numFmtId="168" fontId="45" fillId="14" borderId="86" xfId="5" applyNumberFormat="1" applyFont="1" applyFill="1" applyBorder="1" applyAlignment="1">
      <alignment horizontal="right" vertical="center"/>
    </xf>
    <xf numFmtId="168" fontId="45" fillId="6" borderId="86" xfId="5" applyNumberFormat="1" applyFont="1" applyFill="1" applyBorder="1" applyAlignment="1">
      <alignment horizontal="right" vertical="center"/>
    </xf>
    <xf numFmtId="49" fontId="7" fillId="6" borderId="85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45" fillId="6" borderId="0" xfId="13" applyNumberFormat="1" applyFont="1" applyFill="1" applyBorder="1" applyAlignment="1">
      <alignment horizontal="left" vertical="center"/>
    </xf>
    <xf numFmtId="49" fontId="45" fillId="6" borderId="0" xfId="13" applyNumberFormat="1" applyFont="1" applyFill="1" applyBorder="1" applyAlignment="1">
      <alignment horizontal="center" vertical="center"/>
    </xf>
    <xf numFmtId="2" fontId="45" fillId="6" borderId="0" xfId="13" applyNumberFormat="1" applyFont="1" applyFill="1" applyBorder="1" applyAlignment="1">
      <alignment horizontal="right" vertical="center" wrapText="1"/>
    </xf>
    <xf numFmtId="2" fontId="45" fillId="0" borderId="0" xfId="13" applyNumberFormat="1" applyFont="1" applyFill="1" applyBorder="1" applyAlignment="1">
      <alignment horizontal="right" vertical="center" wrapText="1"/>
    </xf>
    <xf numFmtId="0" fontId="7" fillId="6" borderId="0" xfId="13" applyFont="1" applyFill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49" fontId="45" fillId="6" borderId="4" xfId="13" applyNumberFormat="1" applyFont="1" applyFill="1" applyBorder="1" applyAlignment="1">
      <alignment horizontal="center" vertical="center"/>
    </xf>
    <xf numFmtId="3" fontId="7" fillId="14" borderId="4" xfId="5" applyNumberFormat="1" applyFont="1" applyFill="1" applyBorder="1" applyAlignment="1">
      <alignment horizontal="right" vertical="center"/>
    </xf>
    <xf numFmtId="3" fontId="45" fillId="14" borderId="4" xfId="5" applyNumberFormat="1" applyFont="1" applyFill="1" applyBorder="1" applyAlignment="1">
      <alignment horizontal="right" vertical="center"/>
    </xf>
    <xf numFmtId="3" fontId="7" fillId="0" borderId="4" xfId="5" applyNumberFormat="1" applyFont="1" applyFill="1" applyBorder="1" applyAlignment="1">
      <alignment horizontal="right" vertical="center"/>
    </xf>
    <xf numFmtId="3" fontId="7" fillId="6" borderId="4" xfId="5" applyNumberFormat="1" applyFont="1" applyFill="1" applyBorder="1" applyAlignment="1">
      <alignment horizontal="right" vertical="center"/>
    </xf>
    <xf numFmtId="49" fontId="58" fillId="6" borderId="4" xfId="13" applyNumberFormat="1" applyFont="1" applyFill="1" applyBorder="1" applyAlignment="1">
      <alignment horizontal="center" vertical="center"/>
    </xf>
    <xf numFmtId="3" fontId="62" fillId="14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14" borderId="4" xfId="5" applyNumberFormat="1" applyFont="1" applyFill="1" applyBorder="1" applyAlignment="1">
      <alignment horizontal="right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 wrapText="1"/>
    </xf>
    <xf numFmtId="49" fontId="7" fillId="0" borderId="4" xfId="13" applyNumberFormat="1" applyFont="1" applyFill="1" applyBorder="1" applyAlignment="1">
      <alignment horizontal="left" vertical="center"/>
    </xf>
    <xf numFmtId="49" fontId="7" fillId="0" borderId="4" xfId="13" applyNumberFormat="1" applyFont="1" applyFill="1" applyBorder="1" applyAlignment="1">
      <alignment horizontal="center" vertical="center"/>
    </xf>
    <xf numFmtId="3" fontId="58" fillId="0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168" fontId="45" fillId="14" borderId="4" xfId="5" applyNumberFormat="1" applyFont="1" applyFill="1" applyBorder="1" applyAlignment="1">
      <alignment horizontal="right" vertical="center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6" xfId="5" applyNumberFormat="1" applyFont="1" applyFill="1" applyBorder="1" applyAlignment="1">
      <alignment horizontal="left" vertical="center" wrapText="1"/>
    </xf>
    <xf numFmtId="49" fontId="7" fillId="6" borderId="86" xfId="13" applyNumberFormat="1" applyFont="1" applyFill="1" applyBorder="1" applyAlignment="1">
      <alignment horizontal="center" vertical="center"/>
    </xf>
    <xf numFmtId="3" fontId="45" fillId="14" borderId="86" xfId="5" applyNumberFormat="1" applyFont="1" applyFill="1" applyBorder="1" applyAlignment="1">
      <alignment horizontal="right" vertical="center"/>
    </xf>
    <xf numFmtId="3" fontId="62" fillId="14" borderId="86" xfId="5" applyNumberFormat="1" applyFont="1" applyFill="1" applyBorder="1" applyAlignment="1">
      <alignment horizontal="right" vertical="center"/>
    </xf>
    <xf numFmtId="3" fontId="45" fillId="6" borderId="86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0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2" fontId="45" fillId="14" borderId="84" xfId="13" applyNumberFormat="1" applyFont="1" applyFill="1" applyBorder="1" applyAlignment="1">
      <alignment horizontal="right" vertical="center" wrapText="1"/>
    </xf>
    <xf numFmtId="0" fontId="7" fillId="14" borderId="84" xfId="13" applyFont="1" applyFill="1" applyBorder="1" applyAlignment="1">
      <alignment vertical="center"/>
    </xf>
    <xf numFmtId="9" fontId="7" fillId="6" borderId="0" xfId="1" applyFont="1" applyFill="1"/>
    <xf numFmtId="172" fontId="52" fillId="0" borderId="90" xfId="11" applyNumberFormat="1" applyFont="1" applyFill="1" applyBorder="1" applyAlignment="1">
      <alignment horizontal="right" vertical="center" wrapText="1" indent="2" readingOrder="1"/>
    </xf>
    <xf numFmtId="172" fontId="47" fillId="0" borderId="91" xfId="11" applyNumberFormat="1" applyFont="1" applyFill="1" applyBorder="1" applyAlignment="1">
      <alignment horizontal="right" vertical="center" wrapText="1" indent="2" readingOrder="1"/>
    </xf>
    <xf numFmtId="172" fontId="52" fillId="0" borderId="92" xfId="11" applyNumberFormat="1" applyFont="1" applyFill="1" applyBorder="1" applyAlignment="1">
      <alignment horizontal="right" vertical="center" wrapText="1" indent="2" readingOrder="1"/>
    </xf>
    <xf numFmtId="172" fontId="52" fillId="0" borderId="91" xfId="11" applyNumberFormat="1" applyFont="1" applyFill="1" applyBorder="1" applyAlignment="1">
      <alignment horizontal="right" vertical="center" wrapText="1" indent="2" readingOrder="1"/>
    </xf>
    <xf numFmtId="172" fontId="54" fillId="0" borderId="22" xfId="11" applyNumberFormat="1" applyFont="1" applyFill="1" applyBorder="1" applyAlignment="1">
      <alignment horizontal="right" vertical="center" wrapText="1" indent="2" readingOrder="1"/>
    </xf>
    <xf numFmtId="172" fontId="54" fillId="0" borderId="93" xfId="11" applyNumberFormat="1" applyFont="1" applyFill="1" applyBorder="1" applyAlignment="1">
      <alignment horizontal="right" vertical="center" wrapText="1" indent="2" readingOrder="1"/>
    </xf>
    <xf numFmtId="172" fontId="54" fillId="0" borderId="46" xfId="11" applyNumberFormat="1" applyFont="1" applyFill="1" applyBorder="1" applyAlignment="1">
      <alignment horizontal="right" vertical="center" wrapText="1" indent="2" readingOrder="1"/>
    </xf>
    <xf numFmtId="172" fontId="54" fillId="0" borderId="19" xfId="11" applyNumberFormat="1" applyFont="1" applyFill="1" applyBorder="1" applyAlignment="1">
      <alignment horizontal="right" vertical="center" wrapText="1" indent="2" readingOrder="1"/>
    </xf>
    <xf numFmtId="172" fontId="54" fillId="0" borderId="95" xfId="11" applyNumberFormat="1" applyFont="1" applyFill="1" applyBorder="1" applyAlignment="1">
      <alignment horizontal="right" vertical="center" wrapText="1" indent="2" readingOrder="1"/>
    </xf>
    <xf numFmtId="172" fontId="54" fillId="0" borderId="20" xfId="11" applyNumberFormat="1" applyFont="1" applyFill="1" applyBorder="1" applyAlignment="1">
      <alignment horizontal="right" vertical="center" wrapText="1" indent="2" readingOrder="1"/>
    </xf>
    <xf numFmtId="172" fontId="54" fillId="0" borderId="87" xfId="11" applyNumberFormat="1" applyFont="1" applyFill="1" applyBorder="1" applyAlignment="1">
      <alignment horizontal="right" vertical="center" wrapText="1" indent="2" readingOrder="1"/>
    </xf>
    <xf numFmtId="172" fontId="54" fillId="0" borderId="88" xfId="11" applyNumberFormat="1" applyFont="1" applyFill="1" applyBorder="1" applyAlignment="1">
      <alignment horizontal="right" vertical="center" wrapText="1" indent="2" readingOrder="1"/>
    </xf>
    <xf numFmtId="172" fontId="54" fillId="0" borderId="89" xfId="11" applyNumberFormat="1" applyFont="1" applyFill="1" applyBorder="1" applyAlignment="1">
      <alignment horizontal="right" vertical="center" wrapText="1" indent="2" readingOrder="1"/>
    </xf>
    <xf numFmtId="172" fontId="54" fillId="0" borderId="98" xfId="11" applyNumberFormat="1" applyFont="1" applyFill="1" applyBorder="1" applyAlignment="1">
      <alignment horizontal="right" vertical="center" wrapText="1" indent="2" readingOrder="1"/>
    </xf>
    <xf numFmtId="172" fontId="52" fillId="0" borderId="46" xfId="11" applyNumberFormat="1" applyFont="1" applyFill="1" applyBorder="1" applyAlignment="1">
      <alignment horizontal="right" vertical="center" wrapText="1" indent="2" readingOrder="1"/>
    </xf>
    <xf numFmtId="172" fontId="52" fillId="0" borderId="93" xfId="11" applyNumberFormat="1" applyFont="1" applyFill="1" applyBorder="1" applyAlignment="1">
      <alignment horizontal="right" vertical="center" wrapText="1" indent="2" readingOrder="1"/>
    </xf>
    <xf numFmtId="0" fontId="50" fillId="15" borderId="19" xfId="0" applyFont="1" applyFill="1" applyBorder="1" applyAlignment="1">
      <alignment horizontal="center" vertical="center" wrapText="1" readingOrder="1"/>
    </xf>
    <xf numFmtId="0" fontId="59" fillId="0" borderId="0" xfId="13" applyFont="1" applyAlignment="1">
      <alignment wrapText="1"/>
    </xf>
    <xf numFmtId="172" fontId="52" fillId="0" borderId="87" xfId="11" applyNumberFormat="1" applyFont="1" applyFill="1" applyBorder="1" applyAlignment="1">
      <alignment horizontal="right" vertical="center" wrapText="1" indent="2" readingOrder="1"/>
    </xf>
    <xf numFmtId="172" fontId="52" fillId="0" borderId="88" xfId="11" applyNumberFormat="1" applyFont="1" applyFill="1" applyBorder="1" applyAlignment="1">
      <alignment horizontal="right" vertical="center" wrapText="1" indent="2" readingOrder="1"/>
    </xf>
    <xf numFmtId="172" fontId="52" fillId="0" borderId="89" xfId="11" applyNumberFormat="1" applyFont="1" applyFill="1" applyBorder="1" applyAlignment="1">
      <alignment horizontal="right" vertical="center" wrapText="1" indent="2" readingOrder="1"/>
    </xf>
    <xf numFmtId="172" fontId="47" fillId="0" borderId="90" xfId="11" applyNumberFormat="1" applyFont="1" applyFill="1" applyBorder="1" applyAlignment="1">
      <alignment horizontal="right" vertical="center" wrapText="1" indent="2" readingOrder="1"/>
    </xf>
    <xf numFmtId="172" fontId="54" fillId="0" borderId="21" xfId="11" applyNumberFormat="1" applyFont="1" applyFill="1" applyBorder="1" applyAlignment="1">
      <alignment horizontal="right" vertical="center" wrapText="1" indent="2" readingOrder="1"/>
    </xf>
    <xf numFmtId="172" fontId="54" fillId="0" borderId="96" xfId="11" applyNumberFormat="1" applyFont="1" applyFill="1" applyBorder="1" applyAlignment="1">
      <alignment horizontal="right" vertical="center" wrapText="1" indent="2" readingOrder="1"/>
    </xf>
    <xf numFmtId="172" fontId="54" fillId="0" borderId="97" xfId="11" applyNumberFormat="1" applyFont="1" applyFill="1" applyBorder="1" applyAlignment="1">
      <alignment horizontal="right" vertical="center" wrapText="1" indent="2" readingOrder="1"/>
    </xf>
    <xf numFmtId="172" fontId="47" fillId="0" borderId="46" xfId="11" applyNumberFormat="1" applyFont="1" applyFill="1" applyBorder="1" applyAlignment="1">
      <alignment horizontal="right" vertical="center" wrapText="1" indent="2" readingOrder="1"/>
    </xf>
    <xf numFmtId="172" fontId="52" fillId="0" borderId="22" xfId="11" applyNumberFormat="1" applyFont="1" applyFill="1" applyBorder="1" applyAlignment="1">
      <alignment horizontal="right" vertical="center" wrapText="1" indent="2" readingOrder="1"/>
    </xf>
    <xf numFmtId="172" fontId="47" fillId="0" borderId="87" xfId="11" applyNumberFormat="1" applyFont="1" applyFill="1" applyBorder="1" applyAlignment="1">
      <alignment horizontal="right" vertical="center" wrapText="1" indent="2" readingOrder="1"/>
    </xf>
    <xf numFmtId="0" fontId="52" fillId="17" borderId="21" xfId="0" applyFont="1" applyFill="1" applyBorder="1" applyAlignment="1">
      <alignment horizontal="left" vertical="center" wrapText="1" indent="1" readingOrder="1"/>
    </xf>
    <xf numFmtId="172" fontId="52" fillId="17" borderId="21" xfId="11" applyNumberFormat="1" applyFont="1" applyFill="1" applyBorder="1" applyAlignment="1">
      <alignment horizontal="right" vertical="center" wrapText="1" indent="2" readingOrder="1"/>
    </xf>
    <xf numFmtId="0" fontId="48" fillId="17" borderId="19" xfId="0" applyFont="1" applyFill="1" applyBorder="1" applyAlignment="1">
      <alignment horizontal="center" vertical="center" wrapText="1" readingOrder="1"/>
    </xf>
    <xf numFmtId="172" fontId="52" fillId="17" borderId="20" xfId="11" applyNumberFormat="1" applyFont="1" applyFill="1" applyBorder="1" applyAlignment="1">
      <alignment horizontal="right" vertical="center" wrapText="1" indent="2" readingOrder="1"/>
    </xf>
    <xf numFmtId="169" fontId="7" fillId="6" borderId="0" xfId="17" applyNumberFormat="1" applyFont="1" applyFill="1" applyBorder="1" applyAlignment="1">
      <alignment horizontal="right"/>
    </xf>
    <xf numFmtId="168" fontId="7" fillId="6" borderId="0" xfId="17" applyNumberFormat="1" applyFont="1" applyFill="1" applyBorder="1" applyAlignment="1">
      <alignment horizontal="right"/>
    </xf>
    <xf numFmtId="0" fontId="45" fillId="14" borderId="115" xfId="17" applyFont="1" applyFill="1" applyBorder="1" applyAlignment="1">
      <alignment horizontal="left"/>
    </xf>
    <xf numFmtId="9" fontId="45" fillId="14" borderId="116" xfId="1" applyFont="1" applyFill="1" applyBorder="1" applyAlignment="1">
      <alignment horizontal="right"/>
    </xf>
    <xf numFmtId="9" fontId="7" fillId="6" borderId="104" xfId="1" quotePrefix="1" applyFont="1" applyFill="1" applyBorder="1" applyAlignment="1">
      <alignment horizontal="right"/>
    </xf>
    <xf numFmtId="9" fontId="45" fillId="14" borderId="115" xfId="1" applyFont="1" applyFill="1" applyBorder="1" applyAlignment="1">
      <alignment horizontal="right"/>
    </xf>
    <xf numFmtId="0" fontId="67" fillId="6" borderId="0" xfId="17" applyFont="1" applyFill="1"/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120" xfId="0" applyFont="1" applyBorder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56" fillId="13" borderId="118" xfId="17" applyFont="1" applyFill="1" applyBorder="1" applyAlignment="1">
      <alignment horizontal="center" vertical="center"/>
    </xf>
    <xf numFmtId="0" fontId="56" fillId="13" borderId="119" xfId="17" applyFont="1" applyFill="1" applyBorder="1" applyAlignment="1">
      <alignment horizontal="center" vertical="center"/>
    </xf>
    <xf numFmtId="0" fontId="56" fillId="13" borderId="108" xfId="17" applyFont="1" applyFill="1" applyBorder="1" applyAlignment="1">
      <alignment horizontal="center" vertical="center"/>
    </xf>
    <xf numFmtId="0" fontId="56" fillId="13" borderId="109" xfId="17" applyFont="1" applyFill="1" applyBorder="1" applyAlignment="1">
      <alignment horizontal="center" vertical="center"/>
    </xf>
    <xf numFmtId="0" fontId="56" fillId="13" borderId="110" xfId="17" applyFont="1" applyFill="1" applyBorder="1" applyAlignment="1">
      <alignment horizontal="center" vertical="center"/>
    </xf>
    <xf numFmtId="0" fontId="50" fillId="15" borderId="43" xfId="0" applyFont="1" applyFill="1" applyBorder="1" applyAlignment="1">
      <alignment horizontal="center" vertical="center" wrapText="1" readingOrder="1"/>
    </xf>
    <xf numFmtId="0" fontId="50" fillId="15" borderId="20" xfId="0" applyFont="1" applyFill="1" applyBorder="1" applyAlignment="1">
      <alignment horizontal="center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</cellXfs>
  <cellStyles count="19">
    <cellStyle name="Comma 2" xfId="5"/>
    <cellStyle name="Migliaia" xfId="9" builtinId="3"/>
    <cellStyle name="Migliaia 2" xfId="11"/>
    <cellStyle name="Migliaia 2 2" xfId="15"/>
    <cellStyle name="Migliaia 2 3" xfId="18"/>
    <cellStyle name="Migliaia 3" xfId="14"/>
    <cellStyle name="Normale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" xfId="1" builtinId="5"/>
    <cellStyle name="Percentuale 2" xfId="4"/>
    <cellStyle name="Percentuale 3" xfId="8"/>
    <cellStyle name="Percentuale 4" xfId="16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0%2009%202016/TABELLE/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essi\AMG-BCS-BC_Ris-262\Staff\31%2003%202015\Tabelle\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501" t="s">
        <v>28</v>
      </c>
      <c r="C1" s="501"/>
      <c r="D1" s="501"/>
      <c r="E1" s="501"/>
      <c r="G1" s="502" t="s">
        <v>0</v>
      </c>
      <c r="H1" s="502"/>
      <c r="I1" s="502"/>
      <c r="J1" s="502"/>
      <c r="L1" s="502" t="s">
        <v>1</v>
      </c>
      <c r="M1" s="502"/>
      <c r="N1" s="502"/>
      <c r="O1" s="502"/>
      <c r="Q1" s="502" t="s">
        <v>54</v>
      </c>
      <c r="R1" s="502"/>
      <c r="S1" s="502"/>
      <c r="T1" s="502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503" t="s">
        <v>6</v>
      </c>
      <c r="C106" s="503"/>
      <c r="D106" s="503"/>
      <c r="E106" s="86"/>
      <c r="F106" s="9"/>
      <c r="G106" s="9"/>
      <c r="H106" s="504"/>
      <c r="I106" s="504"/>
      <c r="J106" s="504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501" t="s">
        <v>28</v>
      </c>
      <c r="C1" s="501"/>
      <c r="D1" s="501"/>
      <c r="E1" s="501"/>
      <c r="G1" s="502" t="s">
        <v>0</v>
      </c>
      <c r="H1" s="502"/>
      <c r="I1" s="502"/>
      <c r="J1" s="502"/>
      <c r="L1" s="502" t="s">
        <v>1</v>
      </c>
      <c r="M1" s="502"/>
      <c r="N1" s="502"/>
      <c r="O1" s="502"/>
      <c r="Q1" s="502" t="s">
        <v>54</v>
      </c>
      <c r="R1" s="502"/>
      <c r="S1" s="502"/>
      <c r="T1" s="502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503" t="s">
        <v>6</v>
      </c>
      <c r="C106" s="503"/>
      <c r="D106" s="503"/>
      <c r="E106" s="81"/>
      <c r="F106" s="9"/>
      <c r="G106" s="9"/>
      <c r="H106" s="504"/>
      <c r="I106" s="504"/>
      <c r="J106" s="504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topLeftCell="A9" zoomScaleNormal="100" workbookViewId="0">
      <selection activeCell="M10" sqref="M10"/>
    </sheetView>
  </sheetViews>
  <sheetFormatPr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505" t="s">
        <v>274</v>
      </c>
      <c r="C10" s="505"/>
      <c r="D10" s="505"/>
      <c r="E10" s="505"/>
      <c r="F10" s="505"/>
      <c r="G10" s="505"/>
      <c r="H10" s="505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4" zoomScaleNormal="100" workbookViewId="0">
      <selection activeCell="H23" sqref="H23"/>
    </sheetView>
  </sheetViews>
  <sheetFormatPr defaultRowHeight="12.75" x14ac:dyDescent="0.2"/>
  <cols>
    <col min="1" max="1" width="50.7109375" style="328" customWidth="1"/>
    <col min="2" max="16384" width="9.140625" style="328"/>
  </cols>
  <sheetData>
    <row r="1" spans="1:6" ht="23.25" customHeight="1" x14ac:dyDescent="0.2">
      <c r="A1" s="506" t="s">
        <v>273</v>
      </c>
      <c r="B1" s="506"/>
      <c r="C1" s="506"/>
      <c r="D1" s="506"/>
      <c r="E1" s="506"/>
      <c r="F1" s="506"/>
    </row>
    <row r="2" spans="1:6" ht="16.5" x14ac:dyDescent="0.2">
      <c r="A2" s="455"/>
      <c r="B2" s="457"/>
      <c r="C2" s="451" t="s">
        <v>275</v>
      </c>
      <c r="D2" s="452"/>
      <c r="E2" s="453" t="s">
        <v>200</v>
      </c>
      <c r="F2" s="454"/>
    </row>
    <row r="3" spans="1:6" ht="51" x14ac:dyDescent="0.2">
      <c r="A3" s="334"/>
      <c r="B3" s="335"/>
      <c r="C3" s="458"/>
      <c r="D3" s="424" t="s">
        <v>177</v>
      </c>
      <c r="E3" s="338"/>
      <c r="F3" s="337" t="s">
        <v>177</v>
      </c>
    </row>
    <row r="4" spans="1:6" x14ac:dyDescent="0.2">
      <c r="A4" s="339" t="s">
        <v>131</v>
      </c>
      <c r="B4" s="340"/>
      <c r="C4" s="459"/>
      <c r="D4" s="460"/>
      <c r="E4" s="341"/>
      <c r="F4" s="341"/>
    </row>
    <row r="5" spans="1:6" x14ac:dyDescent="0.2">
      <c r="A5" s="342" t="s">
        <v>201</v>
      </c>
      <c r="B5" s="343"/>
      <c r="C5" s="344">
        <v>35358</v>
      </c>
      <c r="D5" s="345">
        <v>2609</v>
      </c>
      <c r="E5" s="346">
        <v>33172</v>
      </c>
      <c r="F5" s="347">
        <v>2365</v>
      </c>
    </row>
    <row r="6" spans="1:6" x14ac:dyDescent="0.2">
      <c r="A6" s="348" t="s">
        <v>202</v>
      </c>
      <c r="B6" s="349"/>
      <c r="C6" s="350">
        <v>957</v>
      </c>
      <c r="D6" s="351">
        <v>31</v>
      </c>
      <c r="E6" s="352">
        <v>978</v>
      </c>
      <c r="F6" s="353">
        <v>177</v>
      </c>
    </row>
    <row r="7" spans="1:6" x14ac:dyDescent="0.2">
      <c r="A7" s="339"/>
      <c r="B7" s="354" t="s">
        <v>203</v>
      </c>
      <c r="C7" s="355">
        <v>36315</v>
      </c>
      <c r="D7" s="356"/>
      <c r="E7" s="357">
        <v>34150</v>
      </c>
      <c r="F7" s="358"/>
    </row>
    <row r="8" spans="1:6" x14ac:dyDescent="0.2">
      <c r="A8" s="339" t="s">
        <v>204</v>
      </c>
      <c r="B8" s="340"/>
      <c r="C8" s="351"/>
      <c r="D8" s="351"/>
      <c r="E8" s="353"/>
      <c r="F8" s="353"/>
    </row>
    <row r="9" spans="1:6" x14ac:dyDescent="0.2">
      <c r="A9" s="359" t="s">
        <v>205</v>
      </c>
      <c r="B9" s="360"/>
      <c r="C9" s="350">
        <v>17615</v>
      </c>
      <c r="D9" s="351">
        <v>3683</v>
      </c>
      <c r="E9" s="361">
        <v>15325</v>
      </c>
      <c r="F9" s="362">
        <v>2734</v>
      </c>
    </row>
    <row r="10" spans="1:6" x14ac:dyDescent="0.2">
      <c r="A10" s="348" t="s">
        <v>206</v>
      </c>
      <c r="B10" s="349"/>
      <c r="C10" s="350">
        <v>8235</v>
      </c>
      <c r="D10" s="351">
        <v>1338</v>
      </c>
      <c r="E10" s="352">
        <v>8030</v>
      </c>
      <c r="F10" s="353">
        <v>1235</v>
      </c>
    </row>
    <row r="11" spans="1:6" x14ac:dyDescent="0.2">
      <c r="A11" s="348" t="s">
        <v>207</v>
      </c>
      <c r="B11" s="349"/>
      <c r="C11" s="350">
        <v>2280</v>
      </c>
      <c r="D11" s="351"/>
      <c r="E11" s="352">
        <v>2232</v>
      </c>
      <c r="F11" s="353"/>
    </row>
    <row r="12" spans="1:6" x14ac:dyDescent="0.2">
      <c r="A12" s="348" t="s">
        <v>208</v>
      </c>
      <c r="B12" s="349"/>
      <c r="C12" s="350">
        <v>2824</v>
      </c>
      <c r="D12" s="351"/>
      <c r="E12" s="352">
        <v>2843</v>
      </c>
      <c r="F12" s="353"/>
    </row>
    <row r="13" spans="1:6" x14ac:dyDescent="0.2">
      <c r="A13" s="348" t="s">
        <v>209</v>
      </c>
      <c r="B13" s="349"/>
      <c r="C13" s="350">
        <v>1457</v>
      </c>
      <c r="D13" s="351">
        <v>135</v>
      </c>
      <c r="E13" s="352">
        <v>1117</v>
      </c>
      <c r="F13" s="353">
        <v>126</v>
      </c>
    </row>
    <row r="14" spans="1:6" x14ac:dyDescent="0.2">
      <c r="A14" s="348" t="s">
        <v>210</v>
      </c>
      <c r="B14" s="349"/>
      <c r="C14" s="350">
        <v>-672</v>
      </c>
      <c r="D14" s="351"/>
      <c r="E14" s="352">
        <v>-721</v>
      </c>
      <c r="F14" s="353"/>
    </row>
    <row r="15" spans="1:6" x14ac:dyDescent="0.2">
      <c r="A15" s="363"/>
      <c r="B15" s="354" t="s">
        <v>203</v>
      </c>
      <c r="C15" s="355">
        <v>31739</v>
      </c>
      <c r="D15" s="356"/>
      <c r="E15" s="357">
        <v>28826</v>
      </c>
      <c r="F15" s="358"/>
    </row>
    <row r="16" spans="1:6" ht="25.5" x14ac:dyDescent="0.2">
      <c r="A16" s="364" t="s">
        <v>211</v>
      </c>
      <c r="B16" s="349"/>
      <c r="C16" s="355">
        <v>278</v>
      </c>
      <c r="D16" s="351">
        <v>8</v>
      </c>
      <c r="E16" s="357">
        <v>-114</v>
      </c>
      <c r="F16" s="353">
        <v>2</v>
      </c>
    </row>
    <row r="17" spans="1:6" x14ac:dyDescent="0.2">
      <c r="A17" s="339" t="s">
        <v>212</v>
      </c>
      <c r="B17" s="349"/>
      <c r="C17" s="355">
        <v>4854</v>
      </c>
      <c r="D17" s="356"/>
      <c r="E17" s="357">
        <v>5210</v>
      </c>
      <c r="F17" s="358"/>
    </row>
    <row r="18" spans="1:6" x14ac:dyDescent="0.2">
      <c r="A18" s="348" t="s">
        <v>213</v>
      </c>
      <c r="B18" s="360"/>
      <c r="C18" s="350">
        <v>645</v>
      </c>
      <c r="D18" s="356"/>
      <c r="E18" s="361">
        <v>1193</v>
      </c>
      <c r="F18" s="358"/>
    </row>
    <row r="19" spans="1:6" x14ac:dyDescent="0.2">
      <c r="A19" s="359" t="s">
        <v>214</v>
      </c>
      <c r="B19" s="349"/>
      <c r="C19" s="350">
        <v>1046</v>
      </c>
      <c r="D19" s="351">
        <v>2</v>
      </c>
      <c r="E19" s="352">
        <v>1348</v>
      </c>
      <c r="F19" s="353">
        <v>13</v>
      </c>
    </row>
    <row r="20" spans="1:6" x14ac:dyDescent="0.2">
      <c r="A20" s="348" t="s">
        <v>215</v>
      </c>
      <c r="B20" s="360"/>
      <c r="C20" s="350">
        <v>1173</v>
      </c>
      <c r="D20" s="356"/>
      <c r="E20" s="361">
        <v>2051</v>
      </c>
      <c r="F20" s="353"/>
    </row>
    <row r="21" spans="1:6" x14ac:dyDescent="0.2">
      <c r="A21" s="359" t="s">
        <v>216</v>
      </c>
      <c r="B21" s="349"/>
      <c r="C21" s="350">
        <v>1916</v>
      </c>
      <c r="D21" s="351">
        <v>13</v>
      </c>
      <c r="E21" s="352">
        <v>2017</v>
      </c>
      <c r="F21" s="353">
        <v>25</v>
      </c>
    </row>
    <row r="22" spans="1:6" ht="25.5" x14ac:dyDescent="0.2">
      <c r="A22" s="363" t="s">
        <v>217</v>
      </c>
      <c r="B22" s="349"/>
      <c r="C22" s="350">
        <v>81</v>
      </c>
      <c r="D22" s="351"/>
      <c r="E22" s="352">
        <v>52</v>
      </c>
      <c r="F22" s="353"/>
    </row>
    <row r="23" spans="1:6" x14ac:dyDescent="0.2">
      <c r="A23" s="339" t="s">
        <v>218</v>
      </c>
      <c r="B23" s="349"/>
      <c r="C23" s="355">
        <v>3537</v>
      </c>
      <c r="D23" s="356"/>
      <c r="E23" s="357">
        <v>3735</v>
      </c>
      <c r="F23" s="358"/>
    </row>
    <row r="24" spans="1:6" x14ac:dyDescent="0.2">
      <c r="A24" s="348" t="s">
        <v>219</v>
      </c>
      <c r="B24" s="349"/>
      <c r="C24" s="350">
        <v>1044</v>
      </c>
      <c r="D24" s="351"/>
      <c r="E24" s="352">
        <v>1143</v>
      </c>
      <c r="F24" s="352"/>
    </row>
    <row r="25" spans="1:6" x14ac:dyDescent="0.2">
      <c r="A25" s="339" t="s">
        <v>220</v>
      </c>
      <c r="B25" s="349"/>
      <c r="C25" s="355">
        <v>2493</v>
      </c>
      <c r="D25" s="356"/>
      <c r="E25" s="357">
        <v>2592</v>
      </c>
      <c r="F25" s="357"/>
    </row>
    <row r="26" spans="1:6" x14ac:dyDescent="0.2">
      <c r="A26" s="339" t="s">
        <v>222</v>
      </c>
      <c r="B26" s="349"/>
      <c r="C26" s="355">
        <v>0</v>
      </c>
      <c r="D26" s="356"/>
      <c r="E26" s="365">
        <v>0</v>
      </c>
      <c r="F26" s="365"/>
    </row>
    <row r="27" spans="1:6" x14ac:dyDescent="0.2">
      <c r="A27" s="339" t="s">
        <v>221</v>
      </c>
      <c r="B27" s="349"/>
      <c r="C27" s="355">
        <v>2493</v>
      </c>
      <c r="D27" s="356"/>
      <c r="E27" s="357">
        <v>2592</v>
      </c>
      <c r="F27" s="357"/>
    </row>
    <row r="28" spans="1:6" x14ac:dyDescent="0.2">
      <c r="A28" s="348" t="s">
        <v>223</v>
      </c>
      <c r="B28" s="349"/>
      <c r="C28" s="350">
        <v>1847</v>
      </c>
      <c r="D28" s="351"/>
      <c r="E28" s="352">
        <v>1834</v>
      </c>
      <c r="F28" s="352"/>
    </row>
    <row r="29" spans="1:6" x14ac:dyDescent="0.2">
      <c r="A29" s="348" t="s">
        <v>224</v>
      </c>
      <c r="B29" s="349"/>
      <c r="C29" s="350">
        <v>646</v>
      </c>
      <c r="D29" s="351"/>
      <c r="E29" s="352">
        <v>758</v>
      </c>
      <c r="F29" s="352"/>
    </row>
    <row r="30" spans="1:6" ht="25.5" x14ac:dyDescent="0.2">
      <c r="A30" s="366" t="s">
        <v>228</v>
      </c>
      <c r="B30" s="349"/>
      <c r="C30" s="367">
        <v>0.18167189385426533</v>
      </c>
      <c r="D30" s="367"/>
      <c r="E30" s="368">
        <v>0.18503671347858139</v>
      </c>
      <c r="F30" s="368"/>
    </row>
    <row r="31" spans="1:6" ht="25.5" x14ac:dyDescent="0.2">
      <c r="A31" s="366" t="s">
        <v>225</v>
      </c>
      <c r="B31" s="349"/>
      <c r="C31" s="367">
        <v>0.18167189385426533</v>
      </c>
      <c r="D31" s="367"/>
      <c r="E31" s="368">
        <v>0.18503671347858139</v>
      </c>
      <c r="F31" s="368"/>
    </row>
    <row r="32" spans="1:6" ht="38.25" x14ac:dyDescent="0.2">
      <c r="A32" s="366" t="s">
        <v>226</v>
      </c>
      <c r="B32" s="349"/>
      <c r="C32" s="367">
        <v>0.18167189385426533</v>
      </c>
      <c r="D32" s="367"/>
      <c r="E32" s="368">
        <v>0.19421923872961719</v>
      </c>
      <c r="F32" s="368"/>
    </row>
    <row r="33" spans="1:6" ht="38.25" x14ac:dyDescent="0.2">
      <c r="A33" s="366" t="s">
        <v>227</v>
      </c>
      <c r="B33" s="349"/>
      <c r="C33" s="367">
        <v>0.18167189385426533</v>
      </c>
      <c r="D33" s="367"/>
      <c r="E33" s="368">
        <v>0.19421923872961719</v>
      </c>
      <c r="F33" s="368"/>
    </row>
  </sheetData>
  <mergeCells count="1">
    <mergeCell ref="A1:F1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opLeftCell="A33" zoomScaleNormal="100" workbookViewId="0">
      <selection activeCell="G60" sqref="G60"/>
    </sheetView>
  </sheetViews>
  <sheetFormatPr defaultRowHeight="12.75" x14ac:dyDescent="0.2"/>
  <cols>
    <col min="1" max="1" width="42.85546875" style="328" customWidth="1"/>
    <col min="2" max="4" width="9.140625" style="328"/>
    <col min="5" max="5" width="16.42578125" style="328" customWidth="1"/>
    <col min="6" max="16384" width="9.140625" style="328"/>
  </cols>
  <sheetData>
    <row r="1" spans="1:6" ht="29.25" customHeight="1" thickBot="1" x14ac:dyDescent="0.25">
      <c r="A1" s="509" t="s">
        <v>272</v>
      </c>
      <c r="B1" s="509"/>
      <c r="C1" s="509"/>
      <c r="D1" s="509"/>
      <c r="E1" s="509"/>
      <c r="F1" s="509"/>
    </row>
    <row r="2" spans="1:6" ht="13.5" thickTop="1" x14ac:dyDescent="0.2">
      <c r="A2" s="324"/>
      <c r="B2" s="325"/>
      <c r="C2" s="326"/>
      <c r="D2" s="326"/>
      <c r="E2" s="327"/>
      <c r="F2" s="327"/>
    </row>
    <row r="3" spans="1:6" ht="15" customHeight="1" x14ac:dyDescent="0.2">
      <c r="A3" s="329" t="s">
        <v>155</v>
      </c>
      <c r="B3" s="330"/>
      <c r="C3" s="331" t="s">
        <v>276</v>
      </c>
      <c r="D3" s="329"/>
      <c r="E3" s="332" t="s">
        <v>173</v>
      </c>
      <c r="F3" s="333" t="s">
        <v>134</v>
      </c>
    </row>
    <row r="4" spans="1:6" ht="51" x14ac:dyDescent="0.2">
      <c r="A4" s="334"/>
      <c r="B4" s="335"/>
      <c r="C4" s="336"/>
      <c r="D4" s="337" t="s">
        <v>177</v>
      </c>
      <c r="E4" s="338"/>
      <c r="F4" s="337" t="s">
        <v>177</v>
      </c>
    </row>
    <row r="5" spans="1:6" x14ac:dyDescent="0.2">
      <c r="A5" s="370" t="s">
        <v>156</v>
      </c>
      <c r="B5" s="371"/>
      <c r="C5" s="372"/>
      <c r="D5" s="372"/>
      <c r="E5" s="373"/>
      <c r="F5" s="373"/>
    </row>
    <row r="6" spans="1:6" x14ac:dyDescent="0.2">
      <c r="A6" s="348" t="s">
        <v>157</v>
      </c>
      <c r="B6" s="374"/>
      <c r="C6" s="350">
        <v>75417</v>
      </c>
      <c r="D6" s="351"/>
      <c r="E6" s="352">
        <v>76265</v>
      </c>
      <c r="F6" s="353"/>
    </row>
    <row r="7" spans="1:6" x14ac:dyDescent="0.2">
      <c r="A7" s="348" t="s">
        <v>158</v>
      </c>
      <c r="B7" s="374"/>
      <c r="C7" s="350">
        <v>123</v>
      </c>
      <c r="D7" s="351"/>
      <c r="E7" s="352">
        <v>124</v>
      </c>
      <c r="F7" s="353"/>
    </row>
    <row r="8" spans="1:6" x14ac:dyDescent="0.2">
      <c r="A8" s="348" t="s">
        <v>159</v>
      </c>
      <c r="B8" s="374"/>
      <c r="C8" s="350">
        <v>16678</v>
      </c>
      <c r="D8" s="351"/>
      <c r="E8" s="352">
        <v>15929</v>
      </c>
      <c r="F8" s="353"/>
    </row>
    <row r="9" spans="1:6" x14ac:dyDescent="0.2">
      <c r="A9" s="348" t="s">
        <v>160</v>
      </c>
      <c r="B9" s="374"/>
      <c r="C9" s="350">
        <v>13542</v>
      </c>
      <c r="D9" s="351"/>
      <c r="E9" s="352">
        <v>13556</v>
      </c>
      <c r="F9" s="353"/>
    </row>
    <row r="10" spans="1:6" x14ac:dyDescent="0.2">
      <c r="A10" s="348" t="s">
        <v>161</v>
      </c>
      <c r="B10" s="374"/>
      <c r="C10" s="350">
        <v>6437</v>
      </c>
      <c r="D10" s="351"/>
      <c r="E10" s="352">
        <v>6665</v>
      </c>
      <c r="F10" s="353"/>
    </row>
    <row r="11" spans="1:6" ht="25.5" x14ac:dyDescent="0.2">
      <c r="A11" s="363" t="s">
        <v>172</v>
      </c>
      <c r="B11" s="374"/>
      <c r="C11" s="350">
        <v>1583</v>
      </c>
      <c r="D11" s="351"/>
      <c r="E11" s="352">
        <v>1558</v>
      </c>
      <c r="F11" s="353"/>
    </row>
    <row r="12" spans="1:6" x14ac:dyDescent="0.2">
      <c r="A12" s="363" t="s">
        <v>162</v>
      </c>
      <c r="B12" s="374"/>
      <c r="C12" s="350">
        <v>1201</v>
      </c>
      <c r="D12" s="351"/>
      <c r="E12" s="352">
        <v>1609</v>
      </c>
      <c r="F12" s="353"/>
    </row>
    <row r="13" spans="1:6" x14ac:dyDescent="0.2">
      <c r="A13" s="348" t="s">
        <v>171</v>
      </c>
      <c r="B13" s="374"/>
      <c r="C13" s="350">
        <v>3783</v>
      </c>
      <c r="D13" s="351"/>
      <c r="E13" s="352">
        <v>3892</v>
      </c>
      <c r="F13" s="353"/>
    </row>
    <row r="14" spans="1:6" x14ac:dyDescent="0.2">
      <c r="A14" s="85" t="s">
        <v>163</v>
      </c>
      <c r="B14" s="374"/>
      <c r="C14" s="350">
        <v>971</v>
      </c>
      <c r="D14" s="351"/>
      <c r="E14" s="352">
        <v>706</v>
      </c>
      <c r="F14" s="353"/>
    </row>
    <row r="15" spans="1:6" x14ac:dyDescent="0.2">
      <c r="A15" s="366"/>
      <c r="B15" s="375" t="s">
        <v>174</v>
      </c>
      <c r="C15" s="355">
        <v>119735</v>
      </c>
      <c r="D15" s="356"/>
      <c r="E15" s="357">
        <v>120304</v>
      </c>
      <c r="F15" s="358"/>
    </row>
    <row r="16" spans="1:6" x14ac:dyDescent="0.2">
      <c r="A16" s="339" t="s">
        <v>164</v>
      </c>
      <c r="B16" s="371"/>
      <c r="C16" s="351"/>
      <c r="D16" s="351"/>
      <c r="E16" s="352"/>
      <c r="F16" s="353"/>
    </row>
    <row r="17" spans="1:6" x14ac:dyDescent="0.2">
      <c r="A17" s="348" t="s">
        <v>165</v>
      </c>
      <c r="B17" s="374"/>
      <c r="C17" s="350">
        <v>2744</v>
      </c>
      <c r="D17" s="351"/>
      <c r="E17" s="352">
        <v>2564</v>
      </c>
      <c r="F17" s="353"/>
    </row>
    <row r="18" spans="1:6" x14ac:dyDescent="0.2">
      <c r="A18" s="348" t="s">
        <v>166</v>
      </c>
      <c r="B18" s="374"/>
      <c r="C18" s="350">
        <v>12218</v>
      </c>
      <c r="D18" s="351">
        <v>812</v>
      </c>
      <c r="E18" s="352">
        <v>13506</v>
      </c>
      <c r="F18" s="353">
        <v>958</v>
      </c>
    </row>
    <row r="19" spans="1:6" x14ac:dyDescent="0.2">
      <c r="A19" s="348" t="s">
        <v>167</v>
      </c>
      <c r="B19" s="374"/>
      <c r="C19" s="350">
        <v>1077</v>
      </c>
      <c r="D19" s="351"/>
      <c r="E19" s="352">
        <v>879</v>
      </c>
      <c r="F19" s="353"/>
    </row>
    <row r="20" spans="1:6" x14ac:dyDescent="0.2">
      <c r="A20" s="348" t="s">
        <v>162</v>
      </c>
      <c r="B20" s="374"/>
      <c r="C20" s="350">
        <v>2270</v>
      </c>
      <c r="D20" s="351">
        <v>9</v>
      </c>
      <c r="E20" s="352">
        <v>3945</v>
      </c>
      <c r="F20" s="353">
        <v>18</v>
      </c>
    </row>
    <row r="21" spans="1:6" x14ac:dyDescent="0.2">
      <c r="A21" s="348" t="s">
        <v>176</v>
      </c>
      <c r="B21" s="374"/>
      <c r="C21" s="350">
        <v>3708</v>
      </c>
      <c r="D21" s="351">
        <v>10</v>
      </c>
      <c r="E21" s="352">
        <v>3053</v>
      </c>
      <c r="F21" s="353">
        <v>135</v>
      </c>
    </row>
    <row r="22" spans="1:6" x14ac:dyDescent="0.2">
      <c r="A22" s="348" t="s">
        <v>168</v>
      </c>
      <c r="B22" s="374"/>
      <c r="C22" s="350">
        <v>3066</v>
      </c>
      <c r="D22" s="351">
        <v>259</v>
      </c>
      <c r="E22" s="352">
        <v>3044</v>
      </c>
      <c r="F22" s="353">
        <v>109</v>
      </c>
    </row>
    <row r="23" spans="1:6" x14ac:dyDescent="0.2">
      <c r="A23" s="363" t="s">
        <v>169</v>
      </c>
      <c r="B23" s="374"/>
      <c r="C23" s="350">
        <v>8513</v>
      </c>
      <c r="D23" s="351"/>
      <c r="E23" s="352">
        <v>8290</v>
      </c>
      <c r="F23" s="353"/>
    </row>
    <row r="24" spans="1:6" x14ac:dyDescent="0.2">
      <c r="A24" s="366"/>
      <c r="B24" s="376" t="s">
        <v>174</v>
      </c>
      <c r="C24" s="355">
        <v>33596</v>
      </c>
      <c r="D24" s="356"/>
      <c r="E24" s="357">
        <v>35281</v>
      </c>
      <c r="F24" s="358"/>
    </row>
    <row r="25" spans="1:6" x14ac:dyDescent="0.2">
      <c r="A25" s="364" t="s">
        <v>170</v>
      </c>
      <c r="B25" s="374"/>
      <c r="C25" s="355">
        <v>141</v>
      </c>
      <c r="D25" s="356"/>
      <c r="E25" s="357">
        <v>11</v>
      </c>
      <c r="F25" s="358"/>
    </row>
    <row r="26" spans="1:6" ht="13.5" thickBot="1" x14ac:dyDescent="0.25">
      <c r="A26" s="377" t="s">
        <v>175</v>
      </c>
      <c r="B26" s="378"/>
      <c r="C26" s="379">
        <v>153472</v>
      </c>
      <c r="D26" s="379"/>
      <c r="E26" s="380">
        <v>155596</v>
      </c>
      <c r="F26" s="380"/>
    </row>
    <row r="27" spans="1:6" s="253" customFormat="1" ht="75.75" customHeight="1" x14ac:dyDescent="0.2">
      <c r="A27" s="507" t="s">
        <v>284</v>
      </c>
      <c r="B27" s="507"/>
      <c r="C27" s="507"/>
      <c r="D27" s="507"/>
      <c r="E27" s="507"/>
      <c r="F27" s="507"/>
    </row>
    <row r="28" spans="1:6" s="253" customFormat="1" ht="54.75" customHeight="1" x14ac:dyDescent="0.2">
      <c r="A28" s="508"/>
      <c r="B28" s="508"/>
      <c r="C28" s="508"/>
      <c r="D28" s="508"/>
      <c r="E28" s="508"/>
      <c r="F28" s="508"/>
    </row>
    <row r="29" spans="1:6" s="253" customFormat="1" ht="12" thickBot="1" x14ac:dyDescent="0.25">
      <c r="A29" s="420"/>
    </row>
    <row r="30" spans="1:6" ht="14.25" thickTop="1" thickBot="1" x14ac:dyDescent="0.25">
      <c r="A30" s="381" t="s">
        <v>132</v>
      </c>
      <c r="B30" s="382"/>
      <c r="C30" s="383"/>
      <c r="D30" s="384"/>
      <c r="E30" s="385"/>
      <c r="F30" s="385"/>
    </row>
    <row r="31" spans="1:6" ht="16.5" customHeight="1" x14ac:dyDescent="0.2">
      <c r="A31" s="329" t="s">
        <v>178</v>
      </c>
      <c r="B31" s="330"/>
      <c r="C31" s="331" t="s">
        <v>276</v>
      </c>
      <c r="D31" s="329"/>
      <c r="E31" s="332" t="s">
        <v>173</v>
      </c>
      <c r="F31" s="333"/>
    </row>
    <row r="32" spans="1:6" ht="51" x14ac:dyDescent="0.2">
      <c r="A32" s="386"/>
      <c r="B32" s="387"/>
      <c r="C32" s="388"/>
      <c r="D32" s="337" t="s">
        <v>177</v>
      </c>
      <c r="E32" s="338"/>
      <c r="F32" s="337" t="s">
        <v>177</v>
      </c>
    </row>
    <row r="33" spans="1:6" x14ac:dyDescent="0.2">
      <c r="A33" s="389" t="s">
        <v>179</v>
      </c>
      <c r="B33" s="390"/>
      <c r="C33" s="391"/>
      <c r="D33" s="392"/>
      <c r="E33" s="393"/>
      <c r="F33" s="393"/>
    </row>
    <row r="34" spans="1:6" x14ac:dyDescent="0.2">
      <c r="A34" s="394" t="s">
        <v>180</v>
      </c>
      <c r="B34" s="395"/>
      <c r="C34" s="396">
        <v>10167</v>
      </c>
      <c r="D34" s="397"/>
      <c r="E34" s="398">
        <v>10167</v>
      </c>
      <c r="F34" s="398"/>
    </row>
    <row r="35" spans="1:6" x14ac:dyDescent="0.2">
      <c r="A35" s="394" t="s">
        <v>181</v>
      </c>
      <c r="B35" s="395"/>
      <c r="C35" s="396">
        <v>4177</v>
      </c>
      <c r="D35" s="397"/>
      <c r="E35" s="399">
        <v>5152</v>
      </c>
      <c r="F35" s="399"/>
    </row>
    <row r="36" spans="1:6" x14ac:dyDescent="0.2">
      <c r="A36" s="394" t="s">
        <v>182</v>
      </c>
      <c r="B36" s="395"/>
      <c r="C36" s="396">
        <v>20423</v>
      </c>
      <c r="D36" s="397"/>
      <c r="E36" s="398">
        <v>19484</v>
      </c>
      <c r="F36" s="398"/>
    </row>
    <row r="37" spans="1:6" x14ac:dyDescent="0.2">
      <c r="A37" s="394"/>
      <c r="B37" s="400" t="s">
        <v>174</v>
      </c>
      <c r="C37" s="397">
        <v>34767</v>
      </c>
      <c r="D37" s="401"/>
      <c r="E37" s="402">
        <v>34803</v>
      </c>
      <c r="F37" s="402"/>
    </row>
    <row r="38" spans="1:6" x14ac:dyDescent="0.2">
      <c r="A38" s="403" t="s">
        <v>183</v>
      </c>
      <c r="B38" s="395"/>
      <c r="C38" s="397">
        <v>17001</v>
      </c>
      <c r="D38" s="401"/>
      <c r="E38" s="402">
        <v>17772</v>
      </c>
      <c r="F38" s="402"/>
    </row>
    <row r="39" spans="1:6" x14ac:dyDescent="0.2">
      <c r="A39" s="403" t="s">
        <v>184</v>
      </c>
      <c r="B39" s="404"/>
      <c r="C39" s="397">
        <v>51768</v>
      </c>
      <c r="D39" s="401"/>
      <c r="E39" s="402">
        <v>52575</v>
      </c>
      <c r="F39" s="402"/>
    </row>
    <row r="40" spans="1:6" x14ac:dyDescent="0.2">
      <c r="A40" s="403" t="s">
        <v>185</v>
      </c>
      <c r="B40" s="404"/>
      <c r="C40" s="396"/>
      <c r="D40" s="405"/>
      <c r="E40" s="399"/>
      <c r="F40" s="399"/>
    </row>
    <row r="41" spans="1:6" x14ac:dyDescent="0.2">
      <c r="A41" s="394" t="s">
        <v>186</v>
      </c>
      <c r="B41" s="404"/>
      <c r="C41" s="396">
        <v>42923</v>
      </c>
      <c r="D41" s="405">
        <v>1027</v>
      </c>
      <c r="E41" s="399">
        <v>41336</v>
      </c>
      <c r="F41" s="399">
        <v>1072</v>
      </c>
    </row>
    <row r="42" spans="1:6" x14ac:dyDescent="0.2">
      <c r="A42" s="394" t="s">
        <v>187</v>
      </c>
      <c r="B42" s="404"/>
      <c r="C42" s="396">
        <v>2595</v>
      </c>
      <c r="D42" s="405"/>
      <c r="E42" s="399">
        <v>2585</v>
      </c>
      <c r="F42" s="399"/>
    </row>
    <row r="43" spans="1:6" x14ac:dyDescent="0.2">
      <c r="A43" s="394" t="s">
        <v>188</v>
      </c>
      <c r="B43" s="404"/>
      <c r="C43" s="396">
        <v>4931</v>
      </c>
      <c r="D43" s="405"/>
      <c r="E43" s="399">
        <v>4981</v>
      </c>
      <c r="F43" s="399"/>
    </row>
    <row r="44" spans="1:6" x14ac:dyDescent="0.2">
      <c r="A44" s="394" t="s">
        <v>189</v>
      </c>
      <c r="B44" s="404"/>
      <c r="C44" s="396">
        <v>8340</v>
      </c>
      <c r="D44" s="405"/>
      <c r="E44" s="399">
        <v>8768</v>
      </c>
      <c r="F44" s="406"/>
    </row>
    <row r="45" spans="1:6" x14ac:dyDescent="0.2">
      <c r="A45" s="394" t="s">
        <v>162</v>
      </c>
      <c r="B45" s="404"/>
      <c r="C45" s="396">
        <v>2429</v>
      </c>
      <c r="D45" s="405"/>
      <c r="E45" s="399">
        <v>2532</v>
      </c>
      <c r="F45" s="406"/>
    </row>
    <row r="46" spans="1:6" x14ac:dyDescent="0.2">
      <c r="A46" s="394" t="s">
        <v>190</v>
      </c>
      <c r="B46" s="404"/>
      <c r="C46" s="396">
        <v>1980</v>
      </c>
      <c r="D46" s="405">
        <v>83</v>
      </c>
      <c r="E46" s="399">
        <v>1856</v>
      </c>
      <c r="F46" s="406">
        <v>23</v>
      </c>
    </row>
    <row r="47" spans="1:6" x14ac:dyDescent="0.2">
      <c r="A47" s="394"/>
      <c r="B47" s="400" t="s">
        <v>174</v>
      </c>
      <c r="C47" s="397">
        <v>63198</v>
      </c>
      <c r="D47" s="401"/>
      <c r="E47" s="402">
        <v>62058</v>
      </c>
      <c r="F47" s="407"/>
    </row>
    <row r="48" spans="1:6" x14ac:dyDescent="0.2">
      <c r="A48" s="403" t="s">
        <v>191</v>
      </c>
      <c r="B48" s="404"/>
      <c r="C48" s="396"/>
      <c r="D48" s="405"/>
      <c r="E48" s="399"/>
      <c r="F48" s="406"/>
    </row>
    <row r="49" spans="1:6" x14ac:dyDescent="0.2">
      <c r="A49" s="394" t="s">
        <v>192</v>
      </c>
      <c r="B49" s="404"/>
      <c r="C49" s="396">
        <v>3025</v>
      </c>
      <c r="D49" s="405"/>
      <c r="E49" s="399">
        <v>5372</v>
      </c>
      <c r="F49" s="406"/>
    </row>
    <row r="50" spans="1:6" x14ac:dyDescent="0.2">
      <c r="A50" s="408" t="s">
        <v>193</v>
      </c>
      <c r="B50" s="404"/>
      <c r="C50" s="396">
        <v>7549</v>
      </c>
      <c r="D50" s="405">
        <v>89</v>
      </c>
      <c r="E50" s="399">
        <v>4384</v>
      </c>
      <c r="F50" s="406">
        <v>89</v>
      </c>
    </row>
    <row r="51" spans="1:6" x14ac:dyDescent="0.2">
      <c r="A51" s="409" t="s">
        <v>188</v>
      </c>
      <c r="B51" s="410"/>
      <c r="C51" s="396">
        <v>1283</v>
      </c>
      <c r="D51" s="405"/>
      <c r="E51" s="398">
        <v>1433</v>
      </c>
      <c r="F51" s="398"/>
    </row>
    <row r="52" spans="1:6" x14ac:dyDescent="0.2">
      <c r="A52" s="409" t="s">
        <v>194</v>
      </c>
      <c r="B52" s="410"/>
      <c r="C52" s="396">
        <v>11060</v>
      </c>
      <c r="D52" s="405">
        <v>3202</v>
      </c>
      <c r="E52" s="398">
        <v>12688</v>
      </c>
      <c r="F52" s="411">
        <v>2921</v>
      </c>
    </row>
    <row r="53" spans="1:6" x14ac:dyDescent="0.2">
      <c r="A53" s="394" t="s">
        <v>195</v>
      </c>
      <c r="B53" s="404"/>
      <c r="C53" s="396">
        <v>830</v>
      </c>
      <c r="D53" s="405"/>
      <c r="E53" s="399">
        <v>359</v>
      </c>
      <c r="F53" s="406"/>
    </row>
    <row r="54" spans="1:6" x14ac:dyDescent="0.2">
      <c r="A54" s="394" t="s">
        <v>162</v>
      </c>
      <c r="B54" s="404"/>
      <c r="C54" s="396">
        <v>2059</v>
      </c>
      <c r="D54" s="405">
        <v>7</v>
      </c>
      <c r="E54" s="399">
        <v>3322</v>
      </c>
      <c r="F54" s="406">
        <v>11</v>
      </c>
    </row>
    <row r="55" spans="1:6" x14ac:dyDescent="0.2">
      <c r="A55" s="394" t="s">
        <v>196</v>
      </c>
      <c r="B55" s="404"/>
      <c r="C55" s="396">
        <v>841</v>
      </c>
      <c r="D55" s="405">
        <v>1</v>
      </c>
      <c r="E55" s="399">
        <v>1264</v>
      </c>
      <c r="F55" s="406"/>
    </row>
    <row r="56" spans="1:6" x14ac:dyDescent="0.2">
      <c r="A56" s="394" t="s">
        <v>285</v>
      </c>
      <c r="B56" s="404"/>
      <c r="C56" s="396">
        <v>11786</v>
      </c>
      <c r="D56" s="405">
        <v>8</v>
      </c>
      <c r="E56" s="399">
        <v>12141</v>
      </c>
      <c r="F56" s="406">
        <v>28</v>
      </c>
    </row>
    <row r="57" spans="1:6" x14ac:dyDescent="0.2">
      <c r="A57" s="394"/>
      <c r="B57" s="400" t="s">
        <v>174</v>
      </c>
      <c r="C57" s="397">
        <v>38433</v>
      </c>
      <c r="D57" s="401"/>
      <c r="E57" s="402">
        <v>40963</v>
      </c>
      <c r="F57" s="407"/>
    </row>
    <row r="58" spans="1:6" ht="25.5" x14ac:dyDescent="0.2">
      <c r="A58" s="412" t="s">
        <v>197</v>
      </c>
      <c r="B58" s="404"/>
      <c r="C58" s="413">
        <v>73</v>
      </c>
      <c r="D58" s="401"/>
      <c r="E58" s="402">
        <v>0</v>
      </c>
      <c r="F58" s="407"/>
    </row>
    <row r="59" spans="1:6" x14ac:dyDescent="0.2">
      <c r="A59" s="414" t="s">
        <v>198</v>
      </c>
      <c r="B59" s="404"/>
      <c r="C59" s="397">
        <v>101704</v>
      </c>
      <c r="D59" s="401"/>
      <c r="E59" s="402">
        <v>103021</v>
      </c>
      <c r="F59" s="402"/>
    </row>
    <row r="60" spans="1:6" ht="26.25" thickBot="1" x14ac:dyDescent="0.25">
      <c r="A60" s="415" t="s">
        <v>199</v>
      </c>
      <c r="B60" s="416"/>
      <c r="C60" s="417">
        <v>153472</v>
      </c>
      <c r="D60" s="418"/>
      <c r="E60" s="419">
        <v>155596</v>
      </c>
      <c r="F60" s="419"/>
    </row>
    <row r="62" spans="1:6" x14ac:dyDescent="0.2">
      <c r="A62" s="328" t="s">
        <v>286</v>
      </c>
    </row>
  </sheetData>
  <mergeCells count="3">
    <mergeCell ref="A27:F27"/>
    <mergeCell ref="A28:F28"/>
    <mergeCell ref="A1:F1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opLeftCell="A13" zoomScaleNormal="100" workbookViewId="0">
      <selection activeCell="J15" sqref="J15"/>
    </sheetView>
  </sheetViews>
  <sheetFormatPr defaultRowHeight="12.75" x14ac:dyDescent="0.2"/>
  <cols>
    <col min="1" max="1" width="35" style="328" customWidth="1"/>
    <col min="2" max="16384" width="9.140625" style="328"/>
  </cols>
  <sheetData>
    <row r="1" spans="1:6" ht="24.75" customHeight="1" x14ac:dyDescent="0.2">
      <c r="A1" s="506" t="s">
        <v>271</v>
      </c>
      <c r="B1" s="506"/>
      <c r="C1" s="506"/>
      <c r="D1" s="506"/>
      <c r="E1" s="506"/>
      <c r="F1" s="506"/>
    </row>
    <row r="2" spans="1:6" s="369" customFormat="1" ht="16.5" x14ac:dyDescent="0.25">
      <c r="A2" s="455"/>
      <c r="B2" s="456"/>
      <c r="C2" s="451" t="s">
        <v>275</v>
      </c>
      <c r="D2" s="452"/>
      <c r="E2" s="453" t="s">
        <v>200</v>
      </c>
      <c r="F2" s="454" t="s">
        <v>134</v>
      </c>
    </row>
    <row r="3" spans="1:6" ht="51" x14ac:dyDescent="0.2">
      <c r="A3" s="421"/>
      <c r="B3" s="422"/>
      <c r="C3" s="423"/>
      <c r="D3" s="424" t="s">
        <v>177</v>
      </c>
      <c r="E3" s="425"/>
      <c r="F3" s="337" t="s">
        <v>177</v>
      </c>
    </row>
    <row r="4" spans="1:6" x14ac:dyDescent="0.2">
      <c r="A4" s="426"/>
      <c r="B4" s="427"/>
      <c r="C4" s="428"/>
      <c r="D4" s="429"/>
      <c r="E4" s="430"/>
      <c r="F4" s="430"/>
    </row>
    <row r="5" spans="1:6" x14ac:dyDescent="0.2">
      <c r="A5" s="431" t="s">
        <v>229</v>
      </c>
      <c r="B5" s="432"/>
      <c r="C5" s="433">
        <v>3537</v>
      </c>
      <c r="D5" s="434"/>
      <c r="E5" s="435">
        <v>3735</v>
      </c>
      <c r="F5" s="436"/>
    </row>
    <row r="6" spans="1:6" x14ac:dyDescent="0.2">
      <c r="A6" s="431" t="s">
        <v>230</v>
      </c>
      <c r="B6" s="437"/>
      <c r="C6" s="438"/>
      <c r="D6" s="439"/>
      <c r="E6" s="440"/>
      <c r="F6" s="441"/>
    </row>
    <row r="7" spans="1:6" ht="25.5" x14ac:dyDescent="0.2">
      <c r="A7" s="442" t="s">
        <v>208</v>
      </c>
      <c r="B7" s="443"/>
      <c r="C7" s="444">
        <v>2824</v>
      </c>
      <c r="D7" s="439"/>
      <c r="E7" s="445">
        <v>2843</v>
      </c>
      <c r="F7" s="441"/>
    </row>
    <row r="8" spans="1:6" x14ac:dyDescent="0.2">
      <c r="A8" s="442" t="s">
        <v>231</v>
      </c>
      <c r="B8" s="443"/>
      <c r="C8" s="444">
        <v>1398</v>
      </c>
      <c r="D8" s="439"/>
      <c r="E8" s="445">
        <v>1527</v>
      </c>
      <c r="F8" s="441"/>
    </row>
    <row r="9" spans="1:6" ht="25.5" x14ac:dyDescent="0.2">
      <c r="A9" s="442" t="s">
        <v>232</v>
      </c>
      <c r="B9" s="443"/>
      <c r="C9" s="438">
        <v>-81</v>
      </c>
      <c r="D9" s="439"/>
      <c r="E9" s="440">
        <v>-52</v>
      </c>
      <c r="F9" s="441"/>
    </row>
    <row r="10" spans="1:6" x14ac:dyDescent="0.2">
      <c r="A10" s="442"/>
      <c r="B10" s="443"/>
      <c r="C10" s="438"/>
      <c r="D10" s="439"/>
      <c r="E10" s="440"/>
      <c r="F10" s="441"/>
    </row>
    <row r="11" spans="1:6" x14ac:dyDescent="0.2">
      <c r="A11" s="446" t="s">
        <v>233</v>
      </c>
      <c r="B11" s="443"/>
      <c r="C11" s="438">
        <v>-1212</v>
      </c>
      <c r="D11" s="439"/>
      <c r="E11" s="445">
        <v>-589</v>
      </c>
      <c r="F11" s="441"/>
    </row>
    <row r="12" spans="1:6" x14ac:dyDescent="0.2">
      <c r="A12" s="442" t="s">
        <v>234</v>
      </c>
      <c r="B12" s="443"/>
      <c r="C12" s="438">
        <v>-185</v>
      </c>
      <c r="D12" s="439"/>
      <c r="E12" s="440">
        <v>143</v>
      </c>
      <c r="F12" s="441"/>
    </row>
    <row r="13" spans="1:6" x14ac:dyDescent="0.2">
      <c r="A13" s="442" t="s">
        <v>235</v>
      </c>
      <c r="B13" s="443"/>
      <c r="C13" s="438">
        <v>331</v>
      </c>
      <c r="D13" s="439">
        <v>146</v>
      </c>
      <c r="E13" s="445">
        <v>262</v>
      </c>
      <c r="F13" s="441">
        <v>-81</v>
      </c>
    </row>
    <row r="14" spans="1:6" x14ac:dyDescent="0.2">
      <c r="A14" s="442" t="s">
        <v>236</v>
      </c>
      <c r="B14" s="443"/>
      <c r="C14" s="444">
        <v>-1882</v>
      </c>
      <c r="D14" s="439">
        <v>281</v>
      </c>
      <c r="E14" s="440">
        <v>-1102</v>
      </c>
      <c r="F14" s="441">
        <v>-374</v>
      </c>
    </row>
    <row r="15" spans="1:6" x14ac:dyDescent="0.2">
      <c r="A15" s="442" t="s">
        <v>237</v>
      </c>
      <c r="B15" s="443"/>
      <c r="C15" s="438">
        <v>524</v>
      </c>
      <c r="D15" s="439">
        <v>24</v>
      </c>
      <c r="E15" s="445">
        <v>108</v>
      </c>
      <c r="F15" s="441">
        <v>-168</v>
      </c>
    </row>
    <row r="16" spans="1:6" x14ac:dyDescent="0.2">
      <c r="A16" s="442" t="s">
        <v>238</v>
      </c>
      <c r="B16" s="437"/>
      <c r="C16" s="438">
        <v>130</v>
      </c>
      <c r="D16" s="439"/>
      <c r="E16" s="445">
        <v>344</v>
      </c>
      <c r="F16" s="441"/>
    </row>
    <row r="17" spans="1:6" x14ac:dyDescent="0.2">
      <c r="A17" s="442" t="s">
        <v>239</v>
      </c>
      <c r="B17" s="443"/>
      <c r="C17" s="444">
        <v>-535</v>
      </c>
      <c r="D17" s="439"/>
      <c r="E17" s="445">
        <v>-611</v>
      </c>
      <c r="F17" s="441"/>
    </row>
    <row r="18" spans="1:6" ht="25.5" x14ac:dyDescent="0.2">
      <c r="A18" s="442" t="s">
        <v>240</v>
      </c>
      <c r="B18" s="443"/>
      <c r="C18" s="444">
        <v>779</v>
      </c>
      <c r="D18" s="439">
        <v>2</v>
      </c>
      <c r="E18" s="445">
        <v>810</v>
      </c>
      <c r="F18" s="441">
        <v>13</v>
      </c>
    </row>
    <row r="19" spans="1:6" ht="25.5" x14ac:dyDescent="0.2">
      <c r="A19" s="442" t="s">
        <v>241</v>
      </c>
      <c r="B19" s="443"/>
      <c r="C19" s="444">
        <v>-1970</v>
      </c>
      <c r="D19" s="439">
        <v>-13</v>
      </c>
      <c r="E19" s="445">
        <v>-2218</v>
      </c>
      <c r="F19" s="441">
        <v>-25</v>
      </c>
    </row>
    <row r="20" spans="1:6" ht="25.5" x14ac:dyDescent="0.2">
      <c r="A20" s="442" t="s">
        <v>242</v>
      </c>
      <c r="B20" s="443"/>
      <c r="C20" s="438">
        <v>53</v>
      </c>
      <c r="D20" s="439"/>
      <c r="E20" s="440">
        <v>-295</v>
      </c>
      <c r="F20" s="441"/>
    </row>
    <row r="21" spans="1:6" x14ac:dyDescent="0.2">
      <c r="A21" s="442" t="s">
        <v>243</v>
      </c>
      <c r="B21" s="443"/>
      <c r="C21" s="444">
        <v>-739</v>
      </c>
      <c r="D21" s="439"/>
      <c r="E21" s="445">
        <v>-1123</v>
      </c>
      <c r="F21" s="441"/>
    </row>
    <row r="22" spans="1:6" x14ac:dyDescent="0.2">
      <c r="A22" s="442" t="s">
        <v>244</v>
      </c>
      <c r="B22" s="443"/>
      <c r="C22" s="438">
        <v>-148</v>
      </c>
      <c r="D22" s="439"/>
      <c r="E22" s="440">
        <v>-175</v>
      </c>
      <c r="F22" s="441"/>
    </row>
    <row r="23" spans="1:6" ht="25.5" x14ac:dyDescent="0.2">
      <c r="A23" s="431" t="s">
        <v>245</v>
      </c>
      <c r="B23" s="447"/>
      <c r="C23" s="433">
        <v>4036</v>
      </c>
      <c r="D23" s="434"/>
      <c r="E23" s="435">
        <v>4196</v>
      </c>
      <c r="F23" s="436"/>
    </row>
    <row r="24" spans="1:6" ht="25.5" x14ac:dyDescent="0.2">
      <c r="A24" s="442" t="s">
        <v>246</v>
      </c>
      <c r="B24" s="443"/>
      <c r="C24" s="444">
        <v>-3057</v>
      </c>
      <c r="D24" s="439"/>
      <c r="E24" s="445">
        <v>-3431</v>
      </c>
      <c r="F24" s="436"/>
    </row>
    <row r="25" spans="1:6" x14ac:dyDescent="0.2">
      <c r="A25" s="442" t="s">
        <v>247</v>
      </c>
      <c r="B25" s="443"/>
      <c r="C25" s="438">
        <v>-408</v>
      </c>
      <c r="D25" s="439"/>
      <c r="E25" s="440">
        <v>-283</v>
      </c>
      <c r="F25" s="441"/>
    </row>
    <row r="26" spans="1:6" ht="38.25" x14ac:dyDescent="0.2">
      <c r="A26" s="442" t="s">
        <v>248</v>
      </c>
      <c r="B26" s="443"/>
      <c r="C26" s="438">
        <v>-723</v>
      </c>
      <c r="D26" s="439"/>
      <c r="E26" s="440">
        <v>0</v>
      </c>
      <c r="F26" s="441"/>
    </row>
    <row r="27" spans="1:6" ht="25.5" x14ac:dyDescent="0.2">
      <c r="A27" s="442" t="s">
        <v>249</v>
      </c>
      <c r="B27" s="443"/>
      <c r="C27" s="444">
        <v>19</v>
      </c>
      <c r="D27" s="439"/>
      <c r="E27" s="445">
        <v>406</v>
      </c>
      <c r="F27" s="441"/>
    </row>
    <row r="28" spans="1:6" ht="25.5" x14ac:dyDescent="0.2">
      <c r="A28" s="442" t="s">
        <v>250</v>
      </c>
      <c r="B28" s="443"/>
      <c r="C28" s="438">
        <v>155</v>
      </c>
      <c r="D28" s="439"/>
      <c r="E28" s="440">
        <v>18</v>
      </c>
      <c r="F28" s="441"/>
    </row>
    <row r="29" spans="1:6" ht="25.5" x14ac:dyDescent="0.2">
      <c r="A29" s="431" t="s">
        <v>251</v>
      </c>
      <c r="B29" s="447"/>
      <c r="C29" s="433">
        <v>-4014</v>
      </c>
      <c r="D29" s="434"/>
      <c r="E29" s="435">
        <v>-3290</v>
      </c>
      <c r="F29" s="441"/>
    </row>
    <row r="30" spans="1:6" ht="25.5" x14ac:dyDescent="0.2">
      <c r="A30" s="442" t="s">
        <v>252</v>
      </c>
      <c r="B30" s="443"/>
      <c r="C30" s="444">
        <v>7641</v>
      </c>
      <c r="D30" s="434"/>
      <c r="E30" s="445">
        <v>1309</v>
      </c>
      <c r="F30" s="436"/>
    </row>
    <row r="31" spans="1:6" ht="25.5" x14ac:dyDescent="0.2">
      <c r="A31" s="442" t="s">
        <v>253</v>
      </c>
      <c r="B31" s="443"/>
      <c r="C31" s="444">
        <v>-5144</v>
      </c>
      <c r="D31" s="439"/>
      <c r="E31" s="445">
        <v>-5146</v>
      </c>
      <c r="F31" s="441"/>
    </row>
    <row r="32" spans="1:6" ht="25.5" x14ac:dyDescent="0.2">
      <c r="A32" s="442" t="s">
        <v>254</v>
      </c>
      <c r="B32" s="443"/>
      <c r="C32" s="438">
        <v>-406</v>
      </c>
      <c r="D32" s="439"/>
      <c r="E32" s="440">
        <v>-213</v>
      </c>
      <c r="F32" s="441"/>
    </row>
    <row r="33" spans="1:6" x14ac:dyDescent="0.2">
      <c r="A33" s="442" t="s">
        <v>255</v>
      </c>
      <c r="B33" s="443"/>
      <c r="C33" s="444">
        <v>-1656</v>
      </c>
      <c r="D33" s="439"/>
      <c r="E33" s="445">
        <v>-2187</v>
      </c>
      <c r="F33" s="448"/>
    </row>
    <row r="34" spans="1:6" ht="25.5" x14ac:dyDescent="0.2">
      <c r="A34" s="431" t="s">
        <v>256</v>
      </c>
      <c r="B34" s="447"/>
      <c r="C34" s="433">
        <v>435</v>
      </c>
      <c r="D34" s="439"/>
      <c r="E34" s="435">
        <v>-6237</v>
      </c>
      <c r="F34" s="441"/>
    </row>
    <row r="35" spans="1:6" ht="25.5" x14ac:dyDescent="0.2">
      <c r="A35" s="431" t="s">
        <v>257</v>
      </c>
      <c r="B35" s="432"/>
      <c r="C35" s="449">
        <v>-170</v>
      </c>
      <c r="D35" s="434"/>
      <c r="E35" s="450">
        <v>119</v>
      </c>
      <c r="F35" s="436"/>
    </row>
    <row r="36" spans="1:6" ht="25.5" x14ac:dyDescent="0.2">
      <c r="A36" s="431" t="s">
        <v>258</v>
      </c>
      <c r="B36" s="432"/>
      <c r="C36" s="433">
        <v>287</v>
      </c>
      <c r="D36" s="434"/>
      <c r="E36" s="435">
        <v>-5212</v>
      </c>
      <c r="F36" s="436"/>
    </row>
    <row r="37" spans="1:6" ht="27" x14ac:dyDescent="0.2">
      <c r="A37" s="442" t="s">
        <v>269</v>
      </c>
      <c r="B37" s="443"/>
      <c r="C37" s="444">
        <v>8326</v>
      </c>
      <c r="D37" s="434"/>
      <c r="E37" s="445">
        <v>10790</v>
      </c>
      <c r="F37" s="436"/>
    </row>
    <row r="38" spans="1:6" ht="27" x14ac:dyDescent="0.2">
      <c r="A38" s="442" t="s">
        <v>270</v>
      </c>
      <c r="B38" s="443"/>
      <c r="C38" s="444">
        <v>8613</v>
      </c>
      <c r="D38" s="434"/>
      <c r="E38" s="445">
        <v>5578</v>
      </c>
      <c r="F38" s="436"/>
    </row>
    <row r="40" spans="1:6" s="253" customFormat="1" ht="120" customHeight="1" x14ac:dyDescent="0.2">
      <c r="A40" s="510" t="s">
        <v>287</v>
      </c>
      <c r="B40" s="510"/>
      <c r="C40" s="510"/>
      <c r="D40" s="510"/>
      <c r="E40" s="510"/>
      <c r="F40" s="510"/>
    </row>
    <row r="41" spans="1:6" s="253" customFormat="1" ht="54.75" customHeight="1" x14ac:dyDescent="0.2">
      <c r="A41" s="508"/>
      <c r="B41" s="508"/>
      <c r="C41" s="508"/>
      <c r="D41" s="508"/>
      <c r="E41" s="508"/>
      <c r="F41" s="508"/>
    </row>
    <row r="43" spans="1:6" x14ac:dyDescent="0.2">
      <c r="A43" s="479"/>
    </row>
    <row r="44" spans="1:6" x14ac:dyDescent="0.2">
      <c r="A44" s="479"/>
    </row>
  </sheetData>
  <mergeCells count="3">
    <mergeCell ref="A40:F40"/>
    <mergeCell ref="A41:F41"/>
    <mergeCell ref="A1:F1"/>
  </mergeCells>
  <pageMargins left="0.7" right="0.7" top="0.75" bottom="0.75" header="0.3" footer="0.3"/>
  <pageSetup paperSize="9" scale="80" orientation="portrait" r:id="rId1"/>
  <rowBreaks count="1" manualBreakCount="1">
    <brk id="4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2"/>
  <sheetViews>
    <sheetView topLeftCell="A94" zoomScaleNormal="100" workbookViewId="0">
      <selection activeCell="I119" sqref="I119"/>
    </sheetView>
  </sheetViews>
  <sheetFormatPr defaultRowHeight="12.75" x14ac:dyDescent="0.2"/>
  <cols>
    <col min="1" max="1" width="4.42578125" style="259" customWidth="1"/>
    <col min="2" max="2" width="29.42578125" style="259" customWidth="1"/>
    <col min="3" max="16384" width="9.140625" style="259"/>
  </cols>
  <sheetData>
    <row r="3" spans="2:11" ht="24.75" customHeight="1" x14ac:dyDescent="0.2">
      <c r="B3" s="511" t="s">
        <v>259</v>
      </c>
      <c r="C3" s="513" t="s">
        <v>131</v>
      </c>
      <c r="D3" s="514"/>
      <c r="E3" s="514"/>
      <c r="F3" s="514" t="s">
        <v>0</v>
      </c>
      <c r="G3" s="514"/>
      <c r="H3" s="514"/>
      <c r="I3" s="514" t="s">
        <v>1</v>
      </c>
      <c r="J3" s="514"/>
      <c r="K3" s="515"/>
    </row>
    <row r="4" spans="2:11" ht="24" customHeight="1" x14ac:dyDescent="0.2">
      <c r="B4" s="512"/>
      <c r="C4" s="268" t="s">
        <v>278</v>
      </c>
      <c r="D4" s="269" t="s">
        <v>279</v>
      </c>
      <c r="E4" s="269" t="s">
        <v>133</v>
      </c>
      <c r="F4" s="269" t="s">
        <v>278</v>
      </c>
      <c r="G4" s="269" t="s">
        <v>279</v>
      </c>
      <c r="H4" s="269" t="s">
        <v>133</v>
      </c>
      <c r="I4" s="269" t="s">
        <v>278</v>
      </c>
      <c r="J4" s="269" t="s">
        <v>279</v>
      </c>
      <c r="K4" s="270" t="s">
        <v>133</v>
      </c>
    </row>
    <row r="5" spans="2:11" x14ac:dyDescent="0.2">
      <c r="B5" s="267" t="s">
        <v>147</v>
      </c>
      <c r="C5" s="263">
        <v>9360</v>
      </c>
      <c r="D5" s="271">
        <v>9160</v>
      </c>
      <c r="E5" s="265">
        <v>2.1834061135371119E-2</v>
      </c>
      <c r="F5" s="263">
        <v>150</v>
      </c>
      <c r="G5" s="271">
        <v>255</v>
      </c>
      <c r="H5" s="265">
        <v>-0.41176470588235292</v>
      </c>
      <c r="I5" s="263">
        <v>32</v>
      </c>
      <c r="J5" s="271">
        <v>137</v>
      </c>
      <c r="K5" s="272">
        <v>-0.76642335766423364</v>
      </c>
    </row>
    <row r="6" spans="2:11" x14ac:dyDescent="0.2">
      <c r="B6" s="267" t="s">
        <v>148</v>
      </c>
      <c r="C6" s="263">
        <v>3792</v>
      </c>
      <c r="D6" s="264">
        <v>3558</v>
      </c>
      <c r="E6" s="265">
        <v>6.5767284991568253E-2</v>
      </c>
      <c r="F6" s="263">
        <v>1798</v>
      </c>
      <c r="G6" s="264">
        <v>1778</v>
      </c>
      <c r="H6" s="265">
        <v>1.1248593925759387E-2</v>
      </c>
      <c r="I6" s="263">
        <v>1226</v>
      </c>
      <c r="J6" s="264">
        <v>1276</v>
      </c>
      <c r="K6" s="272">
        <v>-3.9184952978056464E-2</v>
      </c>
    </row>
    <row r="7" spans="2:11" x14ac:dyDescent="0.2">
      <c r="B7" s="267" t="s">
        <v>25</v>
      </c>
      <c r="C7" s="263">
        <v>8073</v>
      </c>
      <c r="D7" s="264">
        <v>7445</v>
      </c>
      <c r="E7" s="265">
        <v>8.4351914036265851E-2</v>
      </c>
      <c r="F7" s="263">
        <v>1117</v>
      </c>
      <c r="G7" s="264">
        <v>997</v>
      </c>
      <c r="H7" s="265">
        <v>0.12036108324974926</v>
      </c>
      <c r="I7" s="263">
        <v>847</v>
      </c>
      <c r="J7" s="264">
        <v>682</v>
      </c>
      <c r="K7" s="272">
        <v>0.24193548387096775</v>
      </c>
    </row>
    <row r="8" spans="2:11" x14ac:dyDescent="0.2">
      <c r="B8" s="267" t="s">
        <v>100</v>
      </c>
      <c r="C8" s="263">
        <v>941</v>
      </c>
      <c r="D8" s="264">
        <v>920</v>
      </c>
      <c r="E8" s="265">
        <v>2.2826086956521774E-2</v>
      </c>
      <c r="F8" s="263">
        <v>563</v>
      </c>
      <c r="G8" s="264">
        <v>601</v>
      </c>
      <c r="H8" s="265">
        <v>-6.3227953410981752E-2</v>
      </c>
      <c r="I8" s="263">
        <v>448</v>
      </c>
      <c r="J8" s="264">
        <v>463</v>
      </c>
      <c r="K8" s="272">
        <v>-3.2397408207343381E-2</v>
      </c>
    </row>
    <row r="9" spans="2:11" x14ac:dyDescent="0.2">
      <c r="B9" s="267" t="s">
        <v>149</v>
      </c>
      <c r="C9" s="263">
        <v>-3489</v>
      </c>
      <c r="D9" s="264">
        <v>-3478</v>
      </c>
      <c r="E9" s="265">
        <v>3.1627372052904779E-3</v>
      </c>
      <c r="F9" s="263">
        <v>39</v>
      </c>
      <c r="G9" s="264">
        <v>48</v>
      </c>
      <c r="H9" s="265">
        <v>-0.1875</v>
      </c>
      <c r="I9" s="263">
        <v>16</v>
      </c>
      <c r="J9" s="264">
        <v>24</v>
      </c>
      <c r="K9" s="272">
        <v>-0.33333333333333337</v>
      </c>
    </row>
    <row r="10" spans="2:11" x14ac:dyDescent="0.2">
      <c r="B10" s="273" t="s">
        <v>141</v>
      </c>
      <c r="C10" s="274">
        <v>18677</v>
      </c>
      <c r="D10" s="274">
        <v>17605</v>
      </c>
      <c r="E10" s="275">
        <v>6.0891792104515785E-2</v>
      </c>
      <c r="F10" s="274">
        <v>3667</v>
      </c>
      <c r="G10" s="274">
        <v>3679</v>
      </c>
      <c r="H10" s="275">
        <v>-3.2617559119325623E-3</v>
      </c>
      <c r="I10" s="274">
        <v>2569</v>
      </c>
      <c r="J10" s="274">
        <v>2582</v>
      </c>
      <c r="K10" s="276">
        <v>-5.0348567002324041E-3</v>
      </c>
    </row>
    <row r="12" spans="2:11" x14ac:dyDescent="0.2">
      <c r="B12" s="277"/>
      <c r="C12" s="260" t="s">
        <v>278</v>
      </c>
      <c r="D12" s="260" t="s">
        <v>279</v>
      </c>
      <c r="E12" s="262" t="s">
        <v>133</v>
      </c>
    </row>
    <row r="13" spans="2:11" x14ac:dyDescent="0.2">
      <c r="B13" s="278" t="s">
        <v>129</v>
      </c>
      <c r="C13" s="279">
        <v>740</v>
      </c>
      <c r="D13" s="279">
        <v>738</v>
      </c>
      <c r="E13" s="265">
        <v>2.7100271002709064E-3</v>
      </c>
    </row>
    <row r="14" spans="2:11" x14ac:dyDescent="0.2">
      <c r="B14" s="280" t="s">
        <v>288</v>
      </c>
      <c r="C14" s="281">
        <v>29449</v>
      </c>
      <c r="D14" s="281">
        <v>29321</v>
      </c>
      <c r="E14" s="266">
        <v>4.3654718461170194E-3</v>
      </c>
    </row>
    <row r="17" spans="2:13" ht="23.25" customHeight="1" x14ac:dyDescent="0.2">
      <c r="B17" s="511" t="s">
        <v>260</v>
      </c>
      <c r="C17" s="513" t="s">
        <v>131</v>
      </c>
      <c r="D17" s="514"/>
      <c r="E17" s="514"/>
      <c r="F17" s="514" t="s">
        <v>0</v>
      </c>
      <c r="G17" s="514"/>
      <c r="H17" s="514"/>
      <c r="I17" s="514" t="s">
        <v>1</v>
      </c>
      <c r="J17" s="514"/>
      <c r="K17" s="515"/>
    </row>
    <row r="18" spans="2:13" x14ac:dyDescent="0.2">
      <c r="B18" s="512"/>
      <c r="C18" s="268" t="s">
        <v>278</v>
      </c>
      <c r="D18" s="269" t="s">
        <v>279</v>
      </c>
      <c r="E18" s="269" t="s">
        <v>133</v>
      </c>
      <c r="F18" s="269" t="s">
        <v>278</v>
      </c>
      <c r="G18" s="269" t="s">
        <v>279</v>
      </c>
      <c r="H18" s="269" t="s">
        <v>133</v>
      </c>
      <c r="I18" s="269" t="s">
        <v>278</v>
      </c>
      <c r="J18" s="269" t="s">
        <v>279</v>
      </c>
      <c r="K18" s="270" t="s">
        <v>133</v>
      </c>
      <c r="M18" s="282"/>
    </row>
    <row r="19" spans="2:13" x14ac:dyDescent="0.2">
      <c r="B19" s="283" t="s">
        <v>147</v>
      </c>
      <c r="C19" s="284">
        <v>2938</v>
      </c>
      <c r="D19" s="494">
        <v>2033</v>
      </c>
      <c r="E19" s="285">
        <v>0.44515494343334971</v>
      </c>
      <c r="F19" s="284">
        <v>225</v>
      </c>
      <c r="G19" s="494">
        <v>377</v>
      </c>
      <c r="H19" s="285">
        <v>-0.40318302387267901</v>
      </c>
      <c r="I19" s="284">
        <v>-91</v>
      </c>
      <c r="J19" s="494">
        <v>71</v>
      </c>
      <c r="K19" s="285">
        <v>-2.2816901408450705</v>
      </c>
    </row>
    <row r="20" spans="2:13" x14ac:dyDescent="0.2">
      <c r="B20" s="283" t="s">
        <v>148</v>
      </c>
      <c r="C20" s="284">
        <v>1265</v>
      </c>
      <c r="D20" s="495">
        <v>1288</v>
      </c>
      <c r="E20" s="285">
        <v>-1.7857142857142905E-2</v>
      </c>
      <c r="F20" s="284">
        <v>923</v>
      </c>
      <c r="G20" s="495">
        <v>951</v>
      </c>
      <c r="H20" s="285">
        <v>-2.9442691903259766E-2</v>
      </c>
      <c r="I20" s="284">
        <v>597</v>
      </c>
      <c r="J20" s="495">
        <v>566</v>
      </c>
      <c r="K20" s="285">
        <v>5.4770318021201359E-2</v>
      </c>
    </row>
    <row r="21" spans="2:13" x14ac:dyDescent="0.2">
      <c r="B21" s="283" t="s">
        <v>25</v>
      </c>
      <c r="C21" s="284">
        <v>7941</v>
      </c>
      <c r="D21" s="284">
        <v>6654</v>
      </c>
      <c r="E21" s="285">
        <v>0.19341749323715063</v>
      </c>
      <c r="F21" s="284">
        <v>277</v>
      </c>
      <c r="G21" s="284">
        <v>419</v>
      </c>
      <c r="H21" s="285">
        <v>-0.33890214797136042</v>
      </c>
      <c r="I21" s="284">
        <v>198</v>
      </c>
      <c r="J21" s="284">
        <v>366</v>
      </c>
      <c r="K21" s="285">
        <v>-0.45901639344262291</v>
      </c>
    </row>
    <row r="22" spans="2:13" x14ac:dyDescent="0.2">
      <c r="B22" s="283" t="s">
        <v>100</v>
      </c>
      <c r="C22" s="284">
        <v>290</v>
      </c>
      <c r="D22" s="284">
        <v>401</v>
      </c>
      <c r="E22" s="285">
        <v>-0.27680798004987528</v>
      </c>
      <c r="F22" s="284">
        <v>136</v>
      </c>
      <c r="G22" s="284">
        <v>241</v>
      </c>
      <c r="H22" s="285">
        <v>-0.43568464730290457</v>
      </c>
      <c r="I22" s="284">
        <v>58</v>
      </c>
      <c r="J22" s="284">
        <v>110</v>
      </c>
      <c r="K22" s="285">
        <v>-0.47272727272727277</v>
      </c>
      <c r="M22" s="286"/>
    </row>
    <row r="23" spans="2:13" x14ac:dyDescent="0.2">
      <c r="B23" s="283" t="s">
        <v>149</v>
      </c>
      <c r="C23" s="284">
        <v>-2474</v>
      </c>
      <c r="D23" s="495">
        <v>-1205</v>
      </c>
      <c r="E23" s="285">
        <v>1.0531120331950206</v>
      </c>
      <c r="F23" s="284">
        <v>35</v>
      </c>
      <c r="G23" s="495">
        <v>-15</v>
      </c>
      <c r="H23" s="285">
        <v>-3.3333333333333335</v>
      </c>
      <c r="I23" s="284">
        <v>27</v>
      </c>
      <c r="J23" s="495">
        <v>-19</v>
      </c>
      <c r="K23" s="285">
        <v>-2.4210526315789473</v>
      </c>
    </row>
    <row r="24" spans="2:13" x14ac:dyDescent="0.2">
      <c r="B24" s="496" t="s">
        <v>141</v>
      </c>
      <c r="C24" s="293">
        <v>9960</v>
      </c>
      <c r="D24" s="293">
        <v>9171</v>
      </c>
      <c r="E24" s="497">
        <v>8.603205757278376E-2</v>
      </c>
      <c r="F24" s="293">
        <v>1596</v>
      </c>
      <c r="G24" s="293">
        <v>1973</v>
      </c>
      <c r="H24" s="497">
        <v>-0.19107957425240751</v>
      </c>
      <c r="I24" s="293">
        <v>789</v>
      </c>
      <c r="J24" s="293">
        <v>1094</v>
      </c>
      <c r="K24" s="497">
        <v>-0.27879341864716634</v>
      </c>
    </row>
    <row r="25" spans="2:13" x14ac:dyDescent="0.2">
      <c r="B25" s="287"/>
      <c r="C25" s="288"/>
      <c r="D25" s="289"/>
      <c r="E25" s="290"/>
      <c r="F25" s="288"/>
      <c r="G25" s="289"/>
      <c r="H25" s="290"/>
      <c r="I25" s="288"/>
      <c r="J25" s="289"/>
      <c r="K25" s="290"/>
    </row>
    <row r="26" spans="2:13" x14ac:dyDescent="0.2">
      <c r="B26" s="277"/>
      <c r="C26" s="260" t="s">
        <v>278</v>
      </c>
      <c r="D26" s="261" t="s">
        <v>279</v>
      </c>
      <c r="E26" s="262" t="s">
        <v>133</v>
      </c>
      <c r="F26" s="288"/>
      <c r="G26" s="289"/>
      <c r="H26" s="290"/>
      <c r="I26" s="288"/>
      <c r="J26" s="289"/>
      <c r="K26" s="290"/>
    </row>
    <row r="27" spans="2:13" x14ac:dyDescent="0.2">
      <c r="B27" s="278" t="s">
        <v>129</v>
      </c>
      <c r="C27" s="279">
        <v>350</v>
      </c>
      <c r="D27" s="279">
        <v>408</v>
      </c>
      <c r="E27" s="265">
        <v>-0.14215686274509809</v>
      </c>
      <c r="F27" s="288"/>
      <c r="G27" s="289"/>
      <c r="H27" s="290"/>
      <c r="I27" s="288"/>
      <c r="J27" s="289"/>
      <c r="K27" s="290"/>
    </row>
    <row r="28" spans="2:13" x14ac:dyDescent="0.2">
      <c r="B28" s="280" t="s">
        <v>288</v>
      </c>
      <c r="C28" s="281">
        <v>9797.8100000000195</v>
      </c>
      <c r="D28" s="281">
        <v>9695.3500000000186</v>
      </c>
      <c r="E28" s="266">
        <v>1.0567952678345982E-2</v>
      </c>
    </row>
    <row r="29" spans="2:13" x14ac:dyDescent="0.2">
      <c r="B29" s="296"/>
      <c r="C29" s="279"/>
      <c r="D29" s="279"/>
      <c r="E29" s="297"/>
    </row>
    <row r="31" spans="2:13" ht="24.75" customHeight="1" x14ac:dyDescent="0.2">
      <c r="B31" s="511" t="s">
        <v>277</v>
      </c>
      <c r="C31" s="513" t="s">
        <v>131</v>
      </c>
      <c r="D31" s="514"/>
      <c r="E31" s="514"/>
      <c r="F31" s="514" t="s">
        <v>0</v>
      </c>
      <c r="G31" s="514"/>
      <c r="H31" s="514"/>
      <c r="I31" s="514" t="s">
        <v>1</v>
      </c>
      <c r="J31" s="514"/>
      <c r="K31" s="515"/>
    </row>
    <row r="32" spans="2:13" x14ac:dyDescent="0.2">
      <c r="B32" s="512"/>
      <c r="C32" s="268" t="s">
        <v>278</v>
      </c>
      <c r="D32" s="269" t="s">
        <v>279</v>
      </c>
      <c r="E32" s="269" t="s">
        <v>133</v>
      </c>
      <c r="F32" s="269" t="s">
        <v>278</v>
      </c>
      <c r="G32" s="269" t="s">
        <v>279</v>
      </c>
      <c r="H32" s="269" t="s">
        <v>133</v>
      </c>
      <c r="I32" s="269" t="s">
        <v>278</v>
      </c>
      <c r="J32" s="269" t="s">
        <v>279</v>
      </c>
      <c r="K32" s="270" t="s">
        <v>133</v>
      </c>
    </row>
    <row r="33" spans="2:14" x14ac:dyDescent="0.2">
      <c r="B33" s="283" t="s">
        <v>147</v>
      </c>
      <c r="C33" s="284">
        <v>1208</v>
      </c>
      <c r="D33" s="284">
        <v>1091</v>
      </c>
      <c r="E33" s="285">
        <v>0.1072410632447296</v>
      </c>
      <c r="F33" s="284">
        <v>413</v>
      </c>
      <c r="G33" s="284">
        <v>251</v>
      </c>
      <c r="H33" s="285">
        <v>0.64541832669322718</v>
      </c>
      <c r="I33" s="284">
        <v>281</v>
      </c>
      <c r="J33" s="284">
        <v>142</v>
      </c>
      <c r="K33" s="285">
        <v>0.97887323943661975</v>
      </c>
      <c r="N33" s="461"/>
    </row>
    <row r="34" spans="2:14" x14ac:dyDescent="0.2">
      <c r="B34" s="283" t="s">
        <v>148</v>
      </c>
      <c r="C34" s="284">
        <v>3963</v>
      </c>
      <c r="D34" s="284">
        <v>2672</v>
      </c>
      <c r="E34" s="285">
        <v>0.4831586826347305</v>
      </c>
      <c r="F34" s="284">
        <v>858</v>
      </c>
      <c r="G34" s="284">
        <v>692</v>
      </c>
      <c r="H34" s="285">
        <v>0.23988439306358389</v>
      </c>
      <c r="I34" s="284">
        <v>466</v>
      </c>
      <c r="J34" s="284">
        <v>433</v>
      </c>
      <c r="K34" s="285">
        <v>7.6212471131639647E-2</v>
      </c>
    </row>
    <row r="35" spans="2:14" x14ac:dyDescent="0.2">
      <c r="B35" s="283" t="s">
        <v>100</v>
      </c>
      <c r="C35" s="284">
        <v>1321</v>
      </c>
      <c r="D35" s="284">
        <v>1325</v>
      </c>
      <c r="E35" s="285">
        <v>-3.0188679245283234E-3</v>
      </c>
      <c r="F35" s="284">
        <v>825</v>
      </c>
      <c r="G35" s="284">
        <v>841</v>
      </c>
      <c r="H35" s="285">
        <v>-1.9024970273483932E-2</v>
      </c>
      <c r="I35" s="284">
        <v>680</v>
      </c>
      <c r="J35" s="284">
        <v>727</v>
      </c>
      <c r="K35" s="285">
        <v>-6.4649243466299855E-2</v>
      </c>
    </row>
    <row r="36" spans="2:14" x14ac:dyDescent="0.2">
      <c r="B36" s="283" t="s">
        <v>149</v>
      </c>
      <c r="C36" s="284">
        <v>21</v>
      </c>
      <c r="D36" s="284">
        <v>17</v>
      </c>
      <c r="E36" s="498" t="s">
        <v>135</v>
      </c>
      <c r="F36" s="284">
        <v>-38</v>
      </c>
      <c r="G36" s="284">
        <v>-54</v>
      </c>
      <c r="H36" s="498" t="s">
        <v>135</v>
      </c>
      <c r="I36" s="284">
        <v>-40</v>
      </c>
      <c r="J36" s="284">
        <v>-55</v>
      </c>
      <c r="K36" s="498" t="s">
        <v>135</v>
      </c>
    </row>
    <row r="37" spans="2:14" x14ac:dyDescent="0.2">
      <c r="B37" s="496" t="s">
        <v>141</v>
      </c>
      <c r="C37" s="293">
        <v>6513</v>
      </c>
      <c r="D37" s="293">
        <v>5105</v>
      </c>
      <c r="E37" s="499">
        <v>0.27580803134182164</v>
      </c>
      <c r="F37" s="293">
        <v>2058</v>
      </c>
      <c r="G37" s="293">
        <v>1730</v>
      </c>
      <c r="H37" s="499">
        <v>0.18959537572254326</v>
      </c>
      <c r="I37" s="293">
        <v>1387</v>
      </c>
      <c r="J37" s="293">
        <v>1247</v>
      </c>
      <c r="K37" s="499">
        <v>0.11226944667201288</v>
      </c>
    </row>
    <row r="39" spans="2:14" x14ac:dyDescent="0.2">
      <c r="B39" s="277"/>
      <c r="C39" s="260" t="s">
        <v>278</v>
      </c>
      <c r="D39" s="261" t="s">
        <v>279</v>
      </c>
      <c r="E39" s="262" t="s">
        <v>133</v>
      </c>
      <c r="F39" s="288"/>
      <c r="G39" s="289"/>
      <c r="H39" s="290"/>
      <c r="I39" s="288"/>
      <c r="J39" s="289"/>
      <c r="K39" s="290"/>
    </row>
    <row r="40" spans="2:14" x14ac:dyDescent="0.2">
      <c r="B40" s="278" t="s">
        <v>129</v>
      </c>
      <c r="C40" s="279">
        <v>1381</v>
      </c>
      <c r="D40" s="279">
        <v>1265</v>
      </c>
      <c r="E40" s="265">
        <v>9.1699604743082919E-2</v>
      </c>
      <c r="F40" s="288"/>
      <c r="G40" s="289"/>
      <c r="H40" s="290"/>
      <c r="I40" s="288"/>
      <c r="J40" s="289"/>
      <c r="K40" s="290"/>
    </row>
    <row r="41" spans="2:14" x14ac:dyDescent="0.2">
      <c r="B41" s="280" t="s">
        <v>288</v>
      </c>
      <c r="C41" s="281">
        <v>14186</v>
      </c>
      <c r="D41" s="281">
        <v>12979</v>
      </c>
      <c r="E41" s="266">
        <v>9.299637876569844E-2</v>
      </c>
    </row>
    <row r="43" spans="2:14" x14ac:dyDescent="0.2">
      <c r="B43" s="291"/>
    </row>
    <row r="44" spans="2:14" ht="27" customHeight="1" x14ac:dyDescent="0.2">
      <c r="B44" s="511" t="s">
        <v>261</v>
      </c>
      <c r="C44" s="513" t="s">
        <v>131</v>
      </c>
      <c r="D44" s="514"/>
      <c r="E44" s="514"/>
      <c r="F44" s="514" t="s">
        <v>0</v>
      </c>
      <c r="G44" s="514"/>
      <c r="H44" s="514"/>
      <c r="I44" s="514" t="s">
        <v>1</v>
      </c>
      <c r="J44" s="514"/>
      <c r="K44" s="515"/>
    </row>
    <row r="45" spans="2:14" x14ac:dyDescent="0.2">
      <c r="B45" s="512"/>
      <c r="C45" s="268" t="s">
        <v>278</v>
      </c>
      <c r="D45" s="269" t="s">
        <v>279</v>
      </c>
      <c r="E45" s="269" t="s">
        <v>133</v>
      </c>
      <c r="F45" s="269" t="s">
        <v>278</v>
      </c>
      <c r="G45" s="269" t="s">
        <v>279</v>
      </c>
      <c r="H45" s="269" t="s">
        <v>133</v>
      </c>
      <c r="I45" s="269" t="s">
        <v>278</v>
      </c>
      <c r="J45" s="269" t="s">
        <v>279</v>
      </c>
      <c r="K45" s="270" t="s">
        <v>133</v>
      </c>
    </row>
    <row r="46" spans="2:14" x14ac:dyDescent="0.2">
      <c r="B46" s="267" t="s">
        <v>147</v>
      </c>
      <c r="C46" s="263">
        <v>91</v>
      </c>
      <c r="D46" s="271">
        <v>132</v>
      </c>
      <c r="E46" s="265">
        <v>-0.31060606060606055</v>
      </c>
      <c r="F46" s="263">
        <v>41</v>
      </c>
      <c r="G46" s="271">
        <v>40</v>
      </c>
      <c r="H46" s="265">
        <v>2.4999999999999911E-2</v>
      </c>
      <c r="I46" s="263">
        <v>16</v>
      </c>
      <c r="J46" s="271">
        <v>19</v>
      </c>
      <c r="K46" s="265">
        <v>-0.15789473684210531</v>
      </c>
    </row>
    <row r="47" spans="2:14" x14ac:dyDescent="0.2">
      <c r="B47" s="267" t="s">
        <v>148</v>
      </c>
      <c r="C47" s="263">
        <v>624</v>
      </c>
      <c r="D47" s="264">
        <v>442</v>
      </c>
      <c r="E47" s="265">
        <v>0.41176470588235303</v>
      </c>
      <c r="F47" s="263">
        <v>86</v>
      </c>
      <c r="G47" s="264">
        <v>101</v>
      </c>
      <c r="H47" s="265">
        <v>-0.14851485148514854</v>
      </c>
      <c r="I47" s="263">
        <v>61</v>
      </c>
      <c r="J47" s="264">
        <v>92</v>
      </c>
      <c r="K47" s="265">
        <v>-0.33695652173913049</v>
      </c>
    </row>
    <row r="48" spans="2:14" x14ac:dyDescent="0.2">
      <c r="B48" s="267" t="s">
        <v>100</v>
      </c>
      <c r="C48" s="263">
        <v>24</v>
      </c>
      <c r="D48" s="271">
        <v>20</v>
      </c>
      <c r="E48" s="265">
        <v>0.19999999999999996</v>
      </c>
      <c r="F48" s="263">
        <v>16</v>
      </c>
      <c r="G48" s="271">
        <v>15</v>
      </c>
      <c r="H48" s="265">
        <v>6.6666666666666652E-2</v>
      </c>
      <c r="I48" s="263">
        <v>15</v>
      </c>
      <c r="J48" s="271">
        <v>13</v>
      </c>
      <c r="K48" s="265">
        <v>0.15384615384615374</v>
      </c>
    </row>
    <row r="49" spans="2:11" x14ac:dyDescent="0.2">
      <c r="B49" s="267" t="s">
        <v>149</v>
      </c>
      <c r="C49" s="263">
        <v>0</v>
      </c>
      <c r="D49" s="264">
        <v>1</v>
      </c>
      <c r="E49" s="292" t="s">
        <v>135</v>
      </c>
      <c r="F49" s="263">
        <v>0</v>
      </c>
      <c r="G49" s="264">
        <v>0</v>
      </c>
      <c r="H49" s="292" t="s">
        <v>135</v>
      </c>
      <c r="I49" s="263">
        <v>-1</v>
      </c>
      <c r="J49" s="264">
        <v>0</v>
      </c>
      <c r="K49" s="292" t="s">
        <v>135</v>
      </c>
    </row>
    <row r="50" spans="2:11" x14ac:dyDescent="0.2">
      <c r="B50" s="273" t="s">
        <v>141</v>
      </c>
      <c r="C50" s="274">
        <v>739</v>
      </c>
      <c r="D50" s="274">
        <v>595</v>
      </c>
      <c r="E50" s="294">
        <v>0.2420168067226891</v>
      </c>
      <c r="F50" s="274">
        <v>143</v>
      </c>
      <c r="G50" s="274">
        <v>156</v>
      </c>
      <c r="H50" s="294">
        <v>-8.333333333333337E-2</v>
      </c>
      <c r="I50" s="274">
        <v>91</v>
      </c>
      <c r="J50" s="274">
        <v>124</v>
      </c>
      <c r="K50" s="294">
        <v>-0.2661290322580645</v>
      </c>
    </row>
    <row r="51" spans="2:11" x14ac:dyDescent="0.2">
      <c r="B51" s="287"/>
      <c r="C51" s="288"/>
      <c r="D51" s="289"/>
      <c r="E51" s="290"/>
      <c r="F51" s="288"/>
      <c r="G51" s="289"/>
      <c r="H51" s="290"/>
      <c r="I51" s="288"/>
      <c r="J51" s="289"/>
      <c r="K51" s="290"/>
    </row>
    <row r="52" spans="2:11" x14ac:dyDescent="0.2">
      <c r="B52" s="287"/>
      <c r="C52" s="288"/>
      <c r="D52" s="289"/>
      <c r="E52" s="290"/>
      <c r="F52" s="288"/>
      <c r="G52" s="289"/>
      <c r="H52" s="290"/>
      <c r="I52" s="288"/>
      <c r="J52" s="289"/>
      <c r="K52" s="290"/>
    </row>
    <row r="53" spans="2:11" ht="26.25" customHeight="1" x14ac:dyDescent="0.2">
      <c r="B53" s="511" t="s">
        <v>262</v>
      </c>
      <c r="C53" s="513" t="s">
        <v>131</v>
      </c>
      <c r="D53" s="514"/>
      <c r="E53" s="514"/>
      <c r="F53" s="514" t="s">
        <v>0</v>
      </c>
      <c r="G53" s="514"/>
      <c r="H53" s="514"/>
      <c r="I53" s="514" t="s">
        <v>1</v>
      </c>
      <c r="J53" s="514"/>
      <c r="K53" s="515"/>
    </row>
    <row r="54" spans="2:11" x14ac:dyDescent="0.2">
      <c r="B54" s="512"/>
      <c r="C54" s="268" t="s">
        <v>278</v>
      </c>
      <c r="D54" s="269" t="s">
        <v>279</v>
      </c>
      <c r="E54" s="269" t="s">
        <v>133</v>
      </c>
      <c r="F54" s="269" t="s">
        <v>278</v>
      </c>
      <c r="G54" s="269" t="s">
        <v>279</v>
      </c>
      <c r="H54" s="269" t="s">
        <v>133</v>
      </c>
      <c r="I54" s="269" t="s">
        <v>278</v>
      </c>
      <c r="J54" s="269" t="s">
        <v>279</v>
      </c>
      <c r="K54" s="270" t="s">
        <v>133</v>
      </c>
    </row>
    <row r="55" spans="2:11" x14ac:dyDescent="0.2">
      <c r="B55" s="267" t="s">
        <v>147</v>
      </c>
      <c r="C55" s="263">
        <v>127</v>
      </c>
      <c r="D55" s="271">
        <v>91</v>
      </c>
      <c r="E55" s="265">
        <v>0.39560439560439553</v>
      </c>
      <c r="F55" s="263">
        <v>70</v>
      </c>
      <c r="G55" s="271">
        <v>36</v>
      </c>
      <c r="H55" s="265">
        <v>0.94444444444444442</v>
      </c>
      <c r="I55" s="263">
        <v>64</v>
      </c>
      <c r="J55" s="271">
        <v>33</v>
      </c>
      <c r="K55" s="265">
        <v>0.93939393939393945</v>
      </c>
    </row>
    <row r="56" spans="2:11" x14ac:dyDescent="0.2">
      <c r="B56" s="267" t="s">
        <v>148</v>
      </c>
      <c r="C56" s="263">
        <v>1826</v>
      </c>
      <c r="D56" s="264">
        <v>871</v>
      </c>
      <c r="E56" s="265">
        <v>1.0964408725602754</v>
      </c>
      <c r="F56" s="263">
        <v>298</v>
      </c>
      <c r="G56" s="264">
        <v>185</v>
      </c>
      <c r="H56" s="265">
        <v>0.61081081081081079</v>
      </c>
      <c r="I56" s="263">
        <v>44</v>
      </c>
      <c r="J56" s="264">
        <v>26</v>
      </c>
      <c r="K56" s="265">
        <v>0.69230769230769229</v>
      </c>
    </row>
    <row r="57" spans="2:11" x14ac:dyDescent="0.2">
      <c r="B57" s="267" t="s">
        <v>100</v>
      </c>
      <c r="C57" s="263">
        <v>227</v>
      </c>
      <c r="D57" s="271">
        <v>152</v>
      </c>
      <c r="E57" s="265">
        <v>0.49342105263157898</v>
      </c>
      <c r="F57" s="263">
        <v>105</v>
      </c>
      <c r="G57" s="271">
        <v>92</v>
      </c>
      <c r="H57" s="265">
        <v>0.14130434782608692</v>
      </c>
      <c r="I57" s="263">
        <v>85</v>
      </c>
      <c r="J57" s="271">
        <v>79</v>
      </c>
      <c r="K57" s="265">
        <v>7.5949367088607556E-2</v>
      </c>
    </row>
    <row r="58" spans="2:11" x14ac:dyDescent="0.2">
      <c r="B58" s="267" t="s">
        <v>149</v>
      </c>
      <c r="C58" s="263">
        <v>-2</v>
      </c>
      <c r="D58" s="264">
        <v>-2</v>
      </c>
      <c r="E58" s="292" t="s">
        <v>135</v>
      </c>
      <c r="F58" s="263">
        <v>-16</v>
      </c>
      <c r="G58" s="264">
        <v>-17</v>
      </c>
      <c r="H58" s="292" t="s">
        <v>135</v>
      </c>
      <c r="I58" s="263">
        <v>-17</v>
      </c>
      <c r="J58" s="264">
        <v>-17</v>
      </c>
      <c r="K58" s="292" t="s">
        <v>135</v>
      </c>
    </row>
    <row r="59" spans="2:11" x14ac:dyDescent="0.2">
      <c r="B59" s="273" t="s">
        <v>141</v>
      </c>
      <c r="C59" s="274">
        <v>2178</v>
      </c>
      <c r="D59" s="274">
        <v>1112</v>
      </c>
      <c r="E59" s="294">
        <v>0.95863309352517989</v>
      </c>
      <c r="F59" s="274">
        <v>457</v>
      </c>
      <c r="G59" s="274">
        <v>296</v>
      </c>
      <c r="H59" s="294">
        <v>0.54391891891891886</v>
      </c>
      <c r="I59" s="274">
        <v>176</v>
      </c>
      <c r="J59" s="274">
        <v>121</v>
      </c>
      <c r="K59" s="294">
        <v>0.45454545454545459</v>
      </c>
    </row>
    <row r="60" spans="2:11" x14ac:dyDescent="0.2">
      <c r="B60" s="287"/>
      <c r="C60" s="288"/>
      <c r="D60" s="289"/>
      <c r="E60" s="290"/>
      <c r="F60" s="288"/>
      <c r="G60" s="289"/>
      <c r="H60" s="290"/>
      <c r="I60" s="288"/>
      <c r="J60" s="289"/>
      <c r="K60" s="290"/>
    </row>
    <row r="61" spans="2:11" x14ac:dyDescent="0.2">
      <c r="B61" s="287"/>
      <c r="C61" s="288"/>
      <c r="D61" s="289"/>
      <c r="E61" s="290"/>
      <c r="F61" s="288"/>
      <c r="G61" s="289"/>
      <c r="H61" s="290"/>
      <c r="I61" s="288"/>
      <c r="J61" s="289"/>
      <c r="K61" s="290"/>
    </row>
    <row r="62" spans="2:11" ht="27" customHeight="1" x14ac:dyDescent="0.2">
      <c r="B62" s="511" t="s">
        <v>263</v>
      </c>
      <c r="C62" s="513" t="s">
        <v>131</v>
      </c>
      <c r="D62" s="514"/>
      <c r="E62" s="514"/>
      <c r="F62" s="514" t="s">
        <v>0</v>
      </c>
      <c r="G62" s="514"/>
      <c r="H62" s="514"/>
      <c r="I62" s="514" t="s">
        <v>1</v>
      </c>
      <c r="J62" s="514"/>
      <c r="K62" s="515"/>
    </row>
    <row r="63" spans="2:11" x14ac:dyDescent="0.2">
      <c r="B63" s="512"/>
      <c r="C63" s="268" t="s">
        <v>278</v>
      </c>
      <c r="D63" s="269" t="s">
        <v>279</v>
      </c>
      <c r="E63" s="269" t="s">
        <v>133</v>
      </c>
      <c r="F63" s="269" t="s">
        <v>278</v>
      </c>
      <c r="G63" s="269" t="s">
        <v>279</v>
      </c>
      <c r="H63" s="269" t="s">
        <v>133</v>
      </c>
      <c r="I63" s="269" t="s">
        <v>278</v>
      </c>
      <c r="J63" s="269" t="s">
        <v>279</v>
      </c>
      <c r="K63" s="270" t="s">
        <v>133</v>
      </c>
    </row>
    <row r="64" spans="2:11" x14ac:dyDescent="0.2">
      <c r="B64" s="267" t="s">
        <v>147</v>
      </c>
      <c r="C64" s="263">
        <v>785</v>
      </c>
      <c r="D64" s="271">
        <v>679</v>
      </c>
      <c r="E64" s="265">
        <v>0.15611192930780549</v>
      </c>
      <c r="F64" s="263">
        <v>212</v>
      </c>
      <c r="G64" s="271">
        <v>96</v>
      </c>
      <c r="H64" s="265">
        <v>1.2083333333333335</v>
      </c>
      <c r="I64" s="263">
        <v>152</v>
      </c>
      <c r="J64" s="271">
        <v>38</v>
      </c>
      <c r="K64" s="265">
        <v>3</v>
      </c>
    </row>
    <row r="65" spans="2:11" x14ac:dyDescent="0.2">
      <c r="B65" s="267" t="s">
        <v>148</v>
      </c>
      <c r="C65" s="263">
        <v>618</v>
      </c>
      <c r="D65" s="264">
        <v>557</v>
      </c>
      <c r="E65" s="265">
        <v>0.10951526032315972</v>
      </c>
      <c r="F65" s="263">
        <v>129</v>
      </c>
      <c r="G65" s="264">
        <v>113</v>
      </c>
      <c r="H65" s="265">
        <v>0.1415929203539823</v>
      </c>
      <c r="I65" s="263">
        <v>100</v>
      </c>
      <c r="J65" s="264">
        <v>89</v>
      </c>
      <c r="K65" s="265">
        <v>0.12359550561797761</v>
      </c>
    </row>
    <row r="66" spans="2:11" x14ac:dyDescent="0.2">
      <c r="B66" s="267" t="s">
        <v>100</v>
      </c>
      <c r="C66" s="263">
        <v>465</v>
      </c>
      <c r="D66" s="271">
        <v>476</v>
      </c>
      <c r="E66" s="265">
        <v>-2.3109243697479021E-2</v>
      </c>
      <c r="F66" s="263">
        <v>346</v>
      </c>
      <c r="G66" s="271">
        <v>360</v>
      </c>
      <c r="H66" s="265">
        <v>-3.8888888888888862E-2</v>
      </c>
      <c r="I66" s="263">
        <v>268</v>
      </c>
      <c r="J66" s="271">
        <v>302</v>
      </c>
      <c r="K66" s="265">
        <v>-0.11258278145695366</v>
      </c>
    </row>
    <row r="67" spans="2:11" x14ac:dyDescent="0.2">
      <c r="B67" s="267" t="s">
        <v>149</v>
      </c>
      <c r="C67" s="263">
        <v>27</v>
      </c>
      <c r="D67" s="264">
        <v>17</v>
      </c>
      <c r="E67" s="292" t="s">
        <v>135</v>
      </c>
      <c r="F67" s="263">
        <v>-5</v>
      </c>
      <c r="G67" s="264">
        <v>-12</v>
      </c>
      <c r="H67" s="292" t="s">
        <v>135</v>
      </c>
      <c r="I67" s="263">
        <v>-5</v>
      </c>
      <c r="J67" s="264">
        <v>-12</v>
      </c>
      <c r="K67" s="292" t="s">
        <v>135</v>
      </c>
    </row>
    <row r="68" spans="2:11" x14ac:dyDescent="0.2">
      <c r="B68" s="273" t="s">
        <v>141</v>
      </c>
      <c r="C68" s="274">
        <v>1895</v>
      </c>
      <c r="D68" s="274">
        <v>1729</v>
      </c>
      <c r="E68" s="294">
        <v>9.6009253903990732E-2</v>
      </c>
      <c r="F68" s="274">
        <v>682</v>
      </c>
      <c r="G68" s="274">
        <v>557</v>
      </c>
      <c r="H68" s="294">
        <v>0.22441651705565535</v>
      </c>
      <c r="I68" s="274">
        <v>515</v>
      </c>
      <c r="J68" s="274">
        <v>417</v>
      </c>
      <c r="K68" s="294">
        <v>0.23501199040767395</v>
      </c>
    </row>
    <row r="69" spans="2:11" x14ac:dyDescent="0.2">
      <c r="B69" s="287"/>
      <c r="C69" s="288"/>
      <c r="D69" s="289"/>
      <c r="E69" s="290"/>
      <c r="F69" s="288"/>
      <c r="G69" s="289"/>
      <c r="H69" s="290"/>
      <c r="I69" s="288"/>
      <c r="J69" s="289"/>
      <c r="K69" s="290"/>
    </row>
    <row r="70" spans="2:11" x14ac:dyDescent="0.2">
      <c r="B70" s="287"/>
      <c r="C70" s="288"/>
      <c r="D70" s="289"/>
      <c r="E70" s="290"/>
      <c r="F70" s="288"/>
      <c r="G70" s="289"/>
      <c r="H70" s="290"/>
      <c r="I70" s="288"/>
      <c r="J70" s="289"/>
      <c r="K70" s="290"/>
    </row>
    <row r="71" spans="2:11" ht="27.75" customHeight="1" x14ac:dyDescent="0.2">
      <c r="B71" s="511" t="s">
        <v>264</v>
      </c>
      <c r="C71" s="513" t="s">
        <v>131</v>
      </c>
      <c r="D71" s="514"/>
      <c r="E71" s="514"/>
      <c r="F71" s="514" t="s">
        <v>0</v>
      </c>
      <c r="G71" s="514"/>
      <c r="H71" s="514"/>
      <c r="I71" s="514" t="s">
        <v>1</v>
      </c>
      <c r="J71" s="514"/>
      <c r="K71" s="515"/>
    </row>
    <row r="72" spans="2:11" x14ac:dyDescent="0.2">
      <c r="B72" s="512"/>
      <c r="C72" s="268" t="s">
        <v>278</v>
      </c>
      <c r="D72" s="269" t="s">
        <v>279</v>
      </c>
      <c r="E72" s="269" t="s">
        <v>133</v>
      </c>
      <c r="F72" s="269" t="s">
        <v>278</v>
      </c>
      <c r="G72" s="269" t="s">
        <v>279</v>
      </c>
      <c r="H72" s="269" t="s">
        <v>133</v>
      </c>
      <c r="I72" s="269" t="s">
        <v>278</v>
      </c>
      <c r="J72" s="269" t="s">
        <v>279</v>
      </c>
      <c r="K72" s="270" t="s">
        <v>133</v>
      </c>
    </row>
    <row r="73" spans="2:11" x14ac:dyDescent="0.2">
      <c r="B73" s="267" t="s">
        <v>147</v>
      </c>
      <c r="C73" s="263">
        <v>40</v>
      </c>
      <c r="D73" s="271">
        <v>7</v>
      </c>
      <c r="E73" s="265">
        <v>4.7142857142857144</v>
      </c>
      <c r="F73" s="263">
        <v>21</v>
      </c>
      <c r="G73" s="271">
        <v>4</v>
      </c>
      <c r="H73" s="265">
        <v>4.25</v>
      </c>
      <c r="I73" s="263">
        <v>13</v>
      </c>
      <c r="J73" s="271">
        <v>-3</v>
      </c>
      <c r="K73" s="265">
        <v>-5.333333333333333</v>
      </c>
    </row>
    <row r="74" spans="2:11" x14ac:dyDescent="0.2">
      <c r="B74" s="267" t="s">
        <v>148</v>
      </c>
      <c r="C74" s="263">
        <v>583</v>
      </c>
      <c r="D74" s="264">
        <v>492</v>
      </c>
      <c r="E74" s="265">
        <v>0.18495934959349603</v>
      </c>
      <c r="F74" s="263">
        <v>239</v>
      </c>
      <c r="G74" s="264">
        <v>192</v>
      </c>
      <c r="H74" s="265">
        <v>0.24479166666666674</v>
      </c>
      <c r="I74" s="263">
        <v>189</v>
      </c>
      <c r="J74" s="264">
        <v>155</v>
      </c>
      <c r="K74" s="265">
        <v>0.21935483870967731</v>
      </c>
    </row>
    <row r="75" spans="2:11" x14ac:dyDescent="0.2">
      <c r="B75" s="267" t="s">
        <v>100</v>
      </c>
      <c r="C75" s="263">
        <v>447</v>
      </c>
      <c r="D75" s="271">
        <v>539</v>
      </c>
      <c r="E75" s="265">
        <v>-0.17068645640074209</v>
      </c>
      <c r="F75" s="263">
        <v>287</v>
      </c>
      <c r="G75" s="271">
        <v>300</v>
      </c>
      <c r="H75" s="265">
        <v>-4.3333333333333335E-2</v>
      </c>
      <c r="I75" s="263">
        <v>256</v>
      </c>
      <c r="J75" s="271">
        <v>274</v>
      </c>
      <c r="K75" s="265">
        <v>-6.5693430656934337E-2</v>
      </c>
    </row>
    <row r="76" spans="2:11" x14ac:dyDescent="0.2">
      <c r="B76" s="267" t="s">
        <v>149</v>
      </c>
      <c r="C76" s="263">
        <v>0</v>
      </c>
      <c r="D76" s="264">
        <v>0</v>
      </c>
      <c r="E76" s="292" t="s">
        <v>135</v>
      </c>
      <c r="F76" s="263">
        <v>0</v>
      </c>
      <c r="G76" s="264">
        <v>0</v>
      </c>
      <c r="H76" s="292" t="s">
        <v>135</v>
      </c>
      <c r="I76" s="263">
        <v>1</v>
      </c>
      <c r="J76" s="264">
        <v>0</v>
      </c>
      <c r="K76" s="292" t="s">
        <v>135</v>
      </c>
    </row>
    <row r="77" spans="2:11" x14ac:dyDescent="0.2">
      <c r="B77" s="273" t="s">
        <v>141</v>
      </c>
      <c r="C77" s="274">
        <v>1070</v>
      </c>
      <c r="D77" s="274">
        <v>1038</v>
      </c>
      <c r="E77" s="294">
        <v>3.0828516377649384E-2</v>
      </c>
      <c r="F77" s="274">
        <v>547</v>
      </c>
      <c r="G77" s="274">
        <v>496</v>
      </c>
      <c r="H77" s="294">
        <v>0.10282258064516125</v>
      </c>
      <c r="I77" s="274">
        <v>459</v>
      </c>
      <c r="J77" s="274">
        <v>426</v>
      </c>
      <c r="K77" s="294">
        <v>7.7464788732394263E-2</v>
      </c>
    </row>
    <row r="78" spans="2:11" x14ac:dyDescent="0.2">
      <c r="B78" s="287"/>
      <c r="C78" s="288"/>
      <c r="D78" s="289"/>
      <c r="E78" s="290"/>
      <c r="F78" s="288"/>
      <c r="G78" s="289"/>
      <c r="H78" s="290"/>
      <c r="I78" s="288"/>
      <c r="J78" s="289"/>
      <c r="K78" s="290"/>
    </row>
    <row r="79" spans="2:11" x14ac:dyDescent="0.2">
      <c r="B79" s="287"/>
      <c r="C79" s="288"/>
      <c r="D79" s="289"/>
      <c r="E79" s="290"/>
      <c r="F79" s="288"/>
      <c r="G79" s="289"/>
      <c r="H79" s="290"/>
      <c r="I79" s="288"/>
      <c r="J79" s="289"/>
      <c r="K79" s="290"/>
    </row>
    <row r="80" spans="2:11" ht="27.75" customHeight="1" x14ac:dyDescent="0.2">
      <c r="B80" s="511" t="s">
        <v>265</v>
      </c>
      <c r="C80" s="513" t="s">
        <v>131</v>
      </c>
      <c r="D80" s="514"/>
      <c r="E80" s="514"/>
      <c r="F80" s="514" t="s">
        <v>0</v>
      </c>
      <c r="G80" s="514"/>
      <c r="H80" s="514"/>
      <c r="I80" s="514" t="s">
        <v>1</v>
      </c>
      <c r="J80" s="514"/>
      <c r="K80" s="515"/>
    </row>
    <row r="81" spans="2:11" x14ac:dyDescent="0.2">
      <c r="B81" s="512"/>
      <c r="C81" s="268" t="s">
        <v>278</v>
      </c>
      <c r="D81" s="269" t="s">
        <v>279</v>
      </c>
      <c r="E81" s="269" t="s">
        <v>133</v>
      </c>
      <c r="F81" s="269" t="s">
        <v>278</v>
      </c>
      <c r="G81" s="269" t="s">
        <v>279</v>
      </c>
      <c r="H81" s="269" t="s">
        <v>133</v>
      </c>
      <c r="I81" s="269" t="s">
        <v>278</v>
      </c>
      <c r="J81" s="269" t="s">
        <v>279</v>
      </c>
      <c r="K81" s="270" t="s">
        <v>133</v>
      </c>
    </row>
    <row r="82" spans="2:11" x14ac:dyDescent="0.2">
      <c r="B82" s="267" t="s">
        <v>147</v>
      </c>
      <c r="C82" s="263">
        <v>165</v>
      </c>
      <c r="D82" s="271">
        <v>182</v>
      </c>
      <c r="E82" s="265">
        <v>-9.3406593406593408E-2</v>
      </c>
      <c r="F82" s="263">
        <v>69</v>
      </c>
      <c r="G82" s="271">
        <v>75</v>
      </c>
      <c r="H82" s="265">
        <v>-7.999999999999996E-2</v>
      </c>
      <c r="I82" s="263">
        <v>36</v>
      </c>
      <c r="J82" s="271">
        <v>55</v>
      </c>
      <c r="K82" s="265">
        <v>-0.34545454545454546</v>
      </c>
    </row>
    <row r="83" spans="2:11" x14ac:dyDescent="0.2">
      <c r="B83" s="267" t="s">
        <v>148</v>
      </c>
      <c r="C83" s="263">
        <v>312</v>
      </c>
      <c r="D83" s="264">
        <v>310</v>
      </c>
      <c r="E83" s="265">
        <v>6.4516129032257119E-3</v>
      </c>
      <c r="F83" s="263">
        <v>106</v>
      </c>
      <c r="G83" s="264">
        <v>101</v>
      </c>
      <c r="H83" s="265">
        <v>4.9504950495049549E-2</v>
      </c>
      <c r="I83" s="263">
        <v>72</v>
      </c>
      <c r="J83" s="264">
        <v>71</v>
      </c>
      <c r="K83" s="265">
        <v>1.4084507042253502E-2</v>
      </c>
    </row>
    <row r="84" spans="2:11" x14ac:dyDescent="0.2">
      <c r="B84" s="267" t="s">
        <v>100</v>
      </c>
      <c r="C84" s="263">
        <v>152</v>
      </c>
      <c r="D84" s="271">
        <v>133</v>
      </c>
      <c r="E84" s="265">
        <v>0.14285714285714279</v>
      </c>
      <c r="F84" s="263">
        <v>67</v>
      </c>
      <c r="G84" s="271">
        <v>71</v>
      </c>
      <c r="H84" s="265">
        <v>-5.633802816901412E-2</v>
      </c>
      <c r="I84" s="263">
        <v>53</v>
      </c>
      <c r="J84" s="271">
        <v>58</v>
      </c>
      <c r="K84" s="265">
        <v>-8.6206896551724088E-2</v>
      </c>
    </row>
    <row r="85" spans="2:11" x14ac:dyDescent="0.2">
      <c r="B85" s="267" t="s">
        <v>149</v>
      </c>
      <c r="C85" s="263">
        <v>0</v>
      </c>
      <c r="D85" s="264">
        <v>0</v>
      </c>
      <c r="E85" s="292" t="s">
        <v>135</v>
      </c>
      <c r="F85" s="263">
        <v>0</v>
      </c>
      <c r="G85" s="264">
        <v>0</v>
      </c>
      <c r="H85" s="292" t="s">
        <v>135</v>
      </c>
      <c r="I85" s="263">
        <v>0</v>
      </c>
      <c r="J85" s="264">
        <v>0</v>
      </c>
      <c r="K85" s="292" t="s">
        <v>135</v>
      </c>
    </row>
    <row r="86" spans="2:11" x14ac:dyDescent="0.2">
      <c r="B86" s="273" t="s">
        <v>141</v>
      </c>
      <c r="C86" s="274">
        <v>629</v>
      </c>
      <c r="D86" s="274">
        <v>625</v>
      </c>
      <c r="E86" s="294">
        <v>6.3999999999999613E-3</v>
      </c>
      <c r="F86" s="274">
        <v>242</v>
      </c>
      <c r="G86" s="274">
        <v>247</v>
      </c>
      <c r="H86" s="294">
        <v>-2.0242914979757054E-2</v>
      </c>
      <c r="I86" s="274">
        <v>161</v>
      </c>
      <c r="J86" s="274">
        <v>184</v>
      </c>
      <c r="K86" s="294">
        <v>-0.125</v>
      </c>
    </row>
    <row r="87" spans="2:11" x14ac:dyDescent="0.2">
      <c r="B87" s="287"/>
      <c r="C87" s="288"/>
      <c r="D87" s="289"/>
      <c r="E87" s="290"/>
      <c r="F87" s="288"/>
      <c r="G87" s="289"/>
      <c r="H87" s="290"/>
      <c r="I87" s="288"/>
      <c r="J87" s="289"/>
      <c r="K87" s="290"/>
    </row>
    <row r="88" spans="2:11" x14ac:dyDescent="0.2">
      <c r="B88" s="287"/>
      <c r="C88" s="288"/>
      <c r="D88" s="289"/>
      <c r="E88" s="290"/>
      <c r="F88" s="288"/>
      <c r="G88" s="289"/>
      <c r="H88" s="290"/>
      <c r="I88" s="288"/>
      <c r="J88" s="289"/>
      <c r="K88" s="290"/>
    </row>
    <row r="89" spans="2:11" ht="27.75" customHeight="1" x14ac:dyDescent="0.2">
      <c r="B89" s="511" t="s">
        <v>266</v>
      </c>
      <c r="C89" s="513" t="s">
        <v>131</v>
      </c>
      <c r="D89" s="514"/>
      <c r="E89" s="514"/>
      <c r="F89" s="514" t="s">
        <v>0</v>
      </c>
      <c r="G89" s="514"/>
      <c r="H89" s="514"/>
      <c r="I89" s="514" t="s">
        <v>1</v>
      </c>
      <c r="J89" s="514"/>
      <c r="K89" s="515"/>
    </row>
    <row r="90" spans="2:11" x14ac:dyDescent="0.2">
      <c r="B90" s="512"/>
      <c r="C90" s="268" t="s">
        <v>278</v>
      </c>
      <c r="D90" s="269" t="s">
        <v>279</v>
      </c>
      <c r="E90" s="269" t="s">
        <v>133</v>
      </c>
      <c r="F90" s="269" t="s">
        <v>278</v>
      </c>
      <c r="G90" s="269" t="s">
        <v>279</v>
      </c>
      <c r="H90" s="269" t="s">
        <v>133</v>
      </c>
      <c r="I90" s="269" t="s">
        <v>278</v>
      </c>
      <c r="J90" s="269" t="s">
        <v>279</v>
      </c>
      <c r="K90" s="270" t="s">
        <v>133</v>
      </c>
    </row>
    <row r="91" spans="2:11" x14ac:dyDescent="0.2">
      <c r="B91" s="267" t="s">
        <v>56</v>
      </c>
      <c r="C91" s="263">
        <v>554</v>
      </c>
      <c r="D91" s="263">
        <v>513</v>
      </c>
      <c r="E91" s="265">
        <v>7.9922027290448394E-2</v>
      </c>
      <c r="F91" s="263">
        <v>114</v>
      </c>
      <c r="G91" s="263">
        <v>164</v>
      </c>
      <c r="H91" s="265">
        <v>-0.30487804878048785</v>
      </c>
      <c r="I91" s="263">
        <v>46</v>
      </c>
      <c r="J91" s="263">
        <v>102</v>
      </c>
      <c r="K91" s="265">
        <v>-0.5490196078431373</v>
      </c>
    </row>
    <row r="92" spans="2:11" x14ac:dyDescent="0.2">
      <c r="B92" s="267" t="s">
        <v>150</v>
      </c>
      <c r="C92" s="263">
        <v>557</v>
      </c>
      <c r="D92" s="263">
        <v>425</v>
      </c>
      <c r="E92" s="265">
        <v>0.31058823529411761</v>
      </c>
      <c r="F92" s="263">
        <v>140</v>
      </c>
      <c r="G92" s="263">
        <v>78</v>
      </c>
      <c r="H92" s="265">
        <v>0.79487179487179493</v>
      </c>
      <c r="I92" s="263">
        <v>111</v>
      </c>
      <c r="J92" s="263">
        <v>55</v>
      </c>
      <c r="K92" s="265">
        <v>1.0181818181818181</v>
      </c>
    </row>
    <row r="93" spans="2:11" x14ac:dyDescent="0.2">
      <c r="B93" s="267" t="s">
        <v>37</v>
      </c>
      <c r="C93" s="263">
        <v>0</v>
      </c>
      <c r="D93" s="263">
        <v>1172</v>
      </c>
      <c r="E93" s="265">
        <v>-1</v>
      </c>
      <c r="F93" s="263">
        <v>0</v>
      </c>
      <c r="G93" s="263">
        <v>157</v>
      </c>
      <c r="H93" s="265">
        <v>-1</v>
      </c>
      <c r="I93" s="263">
        <v>0</v>
      </c>
      <c r="J93" s="263">
        <v>70</v>
      </c>
      <c r="K93" s="265">
        <v>-1</v>
      </c>
    </row>
    <row r="94" spans="2:11" x14ac:dyDescent="0.2">
      <c r="B94" s="267" t="s">
        <v>26</v>
      </c>
      <c r="C94" s="263">
        <v>46</v>
      </c>
      <c r="D94" s="263">
        <v>194</v>
      </c>
      <c r="E94" s="265">
        <v>-0.76288659793814428</v>
      </c>
      <c r="F94" s="263">
        <v>23</v>
      </c>
      <c r="G94" s="263">
        <v>22</v>
      </c>
      <c r="H94" s="265">
        <v>4.5454545454545414E-2</v>
      </c>
      <c r="I94" s="263">
        <v>15</v>
      </c>
      <c r="J94" s="263">
        <v>12</v>
      </c>
      <c r="K94" s="265">
        <v>0.25</v>
      </c>
    </row>
    <row r="95" spans="2:11" x14ac:dyDescent="0.2">
      <c r="B95" s="273" t="s">
        <v>141</v>
      </c>
      <c r="C95" s="274">
        <v>1157</v>
      </c>
      <c r="D95" s="274">
        <v>2304</v>
      </c>
      <c r="E95" s="294">
        <v>-0.49782986111111116</v>
      </c>
      <c r="F95" s="274">
        <v>277</v>
      </c>
      <c r="G95" s="274">
        <v>421</v>
      </c>
      <c r="H95" s="294">
        <v>-0.34204275534441808</v>
      </c>
      <c r="I95" s="274">
        <v>172</v>
      </c>
      <c r="J95" s="274">
        <v>239</v>
      </c>
      <c r="K95" s="294">
        <v>-0.28033472803347281</v>
      </c>
    </row>
    <row r="96" spans="2:11" x14ac:dyDescent="0.2">
      <c r="B96" s="287"/>
      <c r="C96" s="288"/>
      <c r="D96" s="289"/>
      <c r="E96" s="290"/>
      <c r="F96" s="288"/>
      <c r="G96" s="289"/>
      <c r="H96" s="290"/>
      <c r="I96" s="288"/>
      <c r="J96" s="289"/>
      <c r="K96" s="290"/>
    </row>
    <row r="97" spans="2:11" x14ac:dyDescent="0.2">
      <c r="B97" s="277"/>
      <c r="C97" s="260" t="s">
        <v>278</v>
      </c>
      <c r="D97" s="261" t="s">
        <v>279</v>
      </c>
      <c r="E97" s="262" t="s">
        <v>133</v>
      </c>
      <c r="F97" s="288"/>
      <c r="G97" s="289"/>
      <c r="H97" s="290"/>
      <c r="I97" s="288"/>
      <c r="J97" s="289"/>
      <c r="K97" s="290"/>
    </row>
    <row r="98" spans="2:11" x14ac:dyDescent="0.2">
      <c r="B98" s="278" t="s">
        <v>129</v>
      </c>
      <c r="C98" s="279">
        <v>153</v>
      </c>
      <c r="D98" s="279">
        <v>88</v>
      </c>
      <c r="E98" s="265">
        <v>0.73863636363636354</v>
      </c>
      <c r="F98" s="288"/>
      <c r="G98" s="289"/>
      <c r="H98" s="290"/>
      <c r="I98" s="288"/>
      <c r="J98" s="289"/>
      <c r="K98" s="290"/>
    </row>
    <row r="99" spans="2:11" x14ac:dyDescent="0.2">
      <c r="B99" s="280" t="s">
        <v>288</v>
      </c>
      <c r="C99" s="281">
        <v>5761</v>
      </c>
      <c r="D99" s="281">
        <v>5858</v>
      </c>
      <c r="E99" s="266">
        <v>-1.6558552406964799E-2</v>
      </c>
    </row>
    <row r="100" spans="2:11" x14ac:dyDescent="0.2">
      <c r="B100" s="287"/>
      <c r="C100" s="288"/>
      <c r="D100" s="289"/>
      <c r="E100" s="290"/>
      <c r="F100" s="288"/>
      <c r="G100" s="289"/>
      <c r="H100" s="290"/>
      <c r="I100" s="288"/>
      <c r="J100" s="289"/>
      <c r="K100" s="290"/>
    </row>
    <row r="101" spans="2:11" x14ac:dyDescent="0.2">
      <c r="B101" s="287"/>
      <c r="C101" s="288"/>
      <c r="D101" s="289"/>
      <c r="E101" s="290"/>
      <c r="F101" s="288"/>
      <c r="G101" s="289"/>
      <c r="H101" s="290"/>
      <c r="I101" s="288"/>
      <c r="J101" s="289"/>
      <c r="K101" s="290"/>
    </row>
    <row r="102" spans="2:11" ht="27" customHeight="1" x14ac:dyDescent="0.2">
      <c r="B102" s="511" t="s">
        <v>267</v>
      </c>
      <c r="C102" s="513" t="s">
        <v>131</v>
      </c>
      <c r="D102" s="514"/>
      <c r="E102" s="514"/>
      <c r="F102" s="514" t="s">
        <v>0</v>
      </c>
      <c r="G102" s="514"/>
      <c r="H102" s="514"/>
      <c r="I102" s="514" t="s">
        <v>1</v>
      </c>
      <c r="J102" s="514"/>
      <c r="K102" s="515"/>
    </row>
    <row r="103" spans="2:11" x14ac:dyDescent="0.2">
      <c r="B103" s="512"/>
      <c r="C103" s="268" t="s">
        <v>278</v>
      </c>
      <c r="D103" s="269" t="s">
        <v>279</v>
      </c>
      <c r="E103" s="269" t="s">
        <v>133</v>
      </c>
      <c r="F103" s="269" t="s">
        <v>278</v>
      </c>
      <c r="G103" s="269" t="s">
        <v>279</v>
      </c>
      <c r="H103" s="269" t="s">
        <v>133</v>
      </c>
      <c r="I103" s="269" t="s">
        <v>278</v>
      </c>
      <c r="J103" s="269" t="s">
        <v>279</v>
      </c>
      <c r="K103" s="270" t="s">
        <v>133</v>
      </c>
    </row>
    <row r="104" spans="2:11" x14ac:dyDescent="0.2">
      <c r="B104" s="287" t="s">
        <v>145</v>
      </c>
      <c r="C104" s="288">
        <v>365</v>
      </c>
      <c r="D104" s="288">
        <v>462</v>
      </c>
      <c r="E104" s="295">
        <v>-0.20995670995671001</v>
      </c>
      <c r="F104" s="288">
        <v>218</v>
      </c>
      <c r="G104" s="288">
        <v>327</v>
      </c>
      <c r="H104" s="295">
        <v>-0.33333333333333337</v>
      </c>
      <c r="I104" s="288">
        <v>123</v>
      </c>
      <c r="J104" s="288">
        <v>199</v>
      </c>
      <c r="K104" s="295">
        <v>-0.38190954773869346</v>
      </c>
    </row>
    <row r="105" spans="2:11" x14ac:dyDescent="0.2">
      <c r="B105" s="267" t="s">
        <v>151</v>
      </c>
      <c r="C105" s="263">
        <v>179</v>
      </c>
      <c r="D105" s="263">
        <v>322</v>
      </c>
      <c r="E105" s="265">
        <v>-0.44409937888198758</v>
      </c>
      <c r="F105" s="263">
        <v>93</v>
      </c>
      <c r="G105" s="263">
        <v>235</v>
      </c>
      <c r="H105" s="265">
        <v>-0.60425531914893615</v>
      </c>
      <c r="I105" s="263">
        <v>44</v>
      </c>
      <c r="J105" s="263">
        <v>137</v>
      </c>
      <c r="K105" s="265">
        <v>-0.67883211678832112</v>
      </c>
    </row>
    <row r="106" spans="2:11" x14ac:dyDescent="0.2">
      <c r="B106" s="267" t="s">
        <v>152</v>
      </c>
      <c r="C106" s="263">
        <v>70</v>
      </c>
      <c r="D106" s="263">
        <v>50</v>
      </c>
      <c r="E106" s="265">
        <v>0.39999999999999991</v>
      </c>
      <c r="F106" s="263">
        <v>49</v>
      </c>
      <c r="G106" s="263">
        <v>36</v>
      </c>
      <c r="H106" s="265">
        <v>0.36111111111111116</v>
      </c>
      <c r="I106" s="263">
        <v>25</v>
      </c>
      <c r="J106" s="263">
        <v>17</v>
      </c>
      <c r="K106" s="265">
        <v>0.47058823529411775</v>
      </c>
    </row>
    <row r="107" spans="2:11" x14ac:dyDescent="0.2">
      <c r="B107" s="267" t="s">
        <v>153</v>
      </c>
      <c r="C107" s="263">
        <v>81</v>
      </c>
      <c r="D107" s="263">
        <v>69</v>
      </c>
      <c r="E107" s="265">
        <v>0.17391304347826098</v>
      </c>
      <c r="F107" s="263">
        <v>54</v>
      </c>
      <c r="G107" s="263">
        <v>46</v>
      </c>
      <c r="H107" s="265">
        <v>0.17391304347826098</v>
      </c>
      <c r="I107" s="263">
        <v>48</v>
      </c>
      <c r="J107" s="263">
        <v>40</v>
      </c>
      <c r="K107" s="265">
        <v>0.19999999999999996</v>
      </c>
    </row>
    <row r="108" spans="2:11" x14ac:dyDescent="0.2">
      <c r="B108" s="267" t="s">
        <v>26</v>
      </c>
      <c r="C108" s="263">
        <v>35</v>
      </c>
      <c r="D108" s="263">
        <v>21</v>
      </c>
      <c r="E108" s="265">
        <v>0.66666666666666674</v>
      </c>
      <c r="F108" s="263">
        <v>22</v>
      </c>
      <c r="G108" s="263">
        <v>10</v>
      </c>
      <c r="H108" s="265">
        <v>1.2000000000000002</v>
      </c>
      <c r="I108" s="263">
        <v>6</v>
      </c>
      <c r="J108" s="263">
        <v>5</v>
      </c>
      <c r="K108" s="265">
        <v>0.19999999999999996</v>
      </c>
    </row>
    <row r="109" spans="2:11" x14ac:dyDescent="0.2">
      <c r="B109" s="287" t="s">
        <v>154</v>
      </c>
      <c r="C109" s="288">
        <v>46</v>
      </c>
      <c r="D109" s="288">
        <v>9</v>
      </c>
      <c r="E109" s="295">
        <v>4.1111111111111107</v>
      </c>
      <c r="F109" s="288">
        <v>28</v>
      </c>
      <c r="G109" s="288">
        <v>1</v>
      </c>
      <c r="H109" s="295">
        <v>27</v>
      </c>
      <c r="I109" s="288">
        <v>7</v>
      </c>
      <c r="J109" s="288">
        <v>-2</v>
      </c>
      <c r="K109" s="295">
        <v>-4.5</v>
      </c>
    </row>
    <row r="110" spans="2:11" x14ac:dyDescent="0.2">
      <c r="B110" s="273" t="s">
        <v>141</v>
      </c>
      <c r="C110" s="274">
        <v>411</v>
      </c>
      <c r="D110" s="274">
        <v>471</v>
      </c>
      <c r="E110" s="294">
        <v>-0.12738853503184711</v>
      </c>
      <c r="F110" s="274">
        <v>246</v>
      </c>
      <c r="G110" s="274">
        <v>328</v>
      </c>
      <c r="H110" s="294">
        <v>-0.25</v>
      </c>
      <c r="I110" s="274">
        <v>130</v>
      </c>
      <c r="J110" s="274">
        <v>197</v>
      </c>
      <c r="K110" s="294">
        <v>-0.34010152284263961</v>
      </c>
    </row>
    <row r="113" spans="2:11" x14ac:dyDescent="0.2">
      <c r="B113" s="287" t="s">
        <v>145</v>
      </c>
      <c r="C113" s="260" t="s">
        <v>278</v>
      </c>
      <c r="D113" s="261" t="s">
        <v>279</v>
      </c>
      <c r="E113" s="262" t="s">
        <v>133</v>
      </c>
      <c r="F113" s="288"/>
      <c r="G113" s="289"/>
      <c r="H113" s="290"/>
      <c r="I113" s="288"/>
      <c r="J113" s="289"/>
      <c r="K113" s="290"/>
    </row>
    <row r="114" spans="2:11" x14ac:dyDescent="0.2">
      <c r="B114" s="278" t="s">
        <v>129</v>
      </c>
      <c r="C114" s="279">
        <v>813</v>
      </c>
      <c r="D114" s="279">
        <v>748</v>
      </c>
      <c r="E114" s="265">
        <v>8.6898395721925148E-2</v>
      </c>
      <c r="F114" s="288"/>
      <c r="G114" s="289"/>
      <c r="H114" s="290"/>
      <c r="I114" s="288"/>
      <c r="J114" s="289"/>
      <c r="K114" s="290"/>
    </row>
    <row r="115" spans="2:11" x14ac:dyDescent="0.2">
      <c r="B115" s="280" t="s">
        <v>288</v>
      </c>
      <c r="C115" s="281">
        <v>988</v>
      </c>
      <c r="D115" s="281">
        <v>891</v>
      </c>
      <c r="E115" s="266">
        <v>0.10886644219977559</v>
      </c>
    </row>
    <row r="117" spans="2:11" x14ac:dyDescent="0.2">
      <c r="B117" s="287" t="s">
        <v>154</v>
      </c>
      <c r="C117" s="260" t="s">
        <v>278</v>
      </c>
      <c r="D117" s="261" t="s">
        <v>279</v>
      </c>
      <c r="E117" s="262" t="s">
        <v>133</v>
      </c>
      <c r="F117" s="288"/>
      <c r="G117" s="289"/>
      <c r="H117" s="290"/>
      <c r="I117" s="288"/>
      <c r="J117" s="289"/>
      <c r="K117" s="290"/>
    </row>
    <row r="118" spans="2:11" x14ac:dyDescent="0.2">
      <c r="B118" s="278" t="s">
        <v>129</v>
      </c>
      <c r="C118" s="279">
        <v>21</v>
      </c>
      <c r="D118" s="279">
        <v>201</v>
      </c>
      <c r="E118" s="265">
        <v>-0.89552238805970152</v>
      </c>
      <c r="F118" s="288"/>
      <c r="G118" s="289"/>
      <c r="H118" s="290"/>
      <c r="I118" s="288"/>
      <c r="J118" s="289"/>
      <c r="K118" s="290"/>
    </row>
    <row r="119" spans="2:11" x14ac:dyDescent="0.2">
      <c r="B119" s="280" t="s">
        <v>288</v>
      </c>
      <c r="C119" s="281">
        <v>196</v>
      </c>
      <c r="D119" s="281">
        <v>185</v>
      </c>
      <c r="E119" s="266">
        <v>5.9459459459459518E-2</v>
      </c>
    </row>
    <row r="120" spans="2:11" x14ac:dyDescent="0.2">
      <c r="B120" s="296"/>
      <c r="C120" s="279"/>
      <c r="D120" s="279"/>
      <c r="E120" s="297"/>
    </row>
    <row r="122" spans="2:11" x14ac:dyDescent="0.2">
      <c r="B122" s="500" t="s">
        <v>289</v>
      </c>
    </row>
  </sheetData>
  <mergeCells count="40">
    <mergeCell ref="C3:E3"/>
    <mergeCell ref="F3:H3"/>
    <mergeCell ref="I3:K3"/>
    <mergeCell ref="C17:E17"/>
    <mergeCell ref="F17:H17"/>
    <mergeCell ref="I17:K17"/>
    <mergeCell ref="C31:E31"/>
    <mergeCell ref="F31:H31"/>
    <mergeCell ref="I31:K31"/>
    <mergeCell ref="C44:E44"/>
    <mergeCell ref="F44:H44"/>
    <mergeCell ref="I44:K44"/>
    <mergeCell ref="C53:E53"/>
    <mergeCell ref="F53:H53"/>
    <mergeCell ref="I53:K53"/>
    <mergeCell ref="C62:E62"/>
    <mergeCell ref="F62:H62"/>
    <mergeCell ref="I62:K62"/>
    <mergeCell ref="C71:E71"/>
    <mergeCell ref="F71:H71"/>
    <mergeCell ref="I71:K71"/>
    <mergeCell ref="C80:E80"/>
    <mergeCell ref="F80:H80"/>
    <mergeCell ref="I80:K80"/>
    <mergeCell ref="C89:E89"/>
    <mergeCell ref="F89:H89"/>
    <mergeCell ref="I89:K89"/>
    <mergeCell ref="C102:E102"/>
    <mergeCell ref="F102:H102"/>
    <mergeCell ref="I102:K102"/>
    <mergeCell ref="B71:B72"/>
    <mergeCell ref="B80:B81"/>
    <mergeCell ref="B89:B90"/>
    <mergeCell ref="B102:B103"/>
    <mergeCell ref="B3:B4"/>
    <mergeCell ref="B17:B18"/>
    <mergeCell ref="B31:B32"/>
    <mergeCell ref="B44:B45"/>
    <mergeCell ref="B53:B54"/>
    <mergeCell ref="B62:B63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Normal="100" workbookViewId="0">
      <selection activeCell="B26" sqref="B26"/>
    </sheetView>
  </sheetViews>
  <sheetFormatPr defaultRowHeight="15" x14ac:dyDescent="0.25"/>
  <cols>
    <col min="1" max="1" width="25.28515625" style="254" customWidth="1"/>
    <col min="2" max="4" width="9.140625" style="254"/>
    <col min="5" max="5" width="9.7109375" style="254" bestFit="1" customWidth="1"/>
    <col min="6" max="11" width="9.140625" style="254"/>
    <col min="12" max="13" width="10" style="254" bestFit="1" customWidth="1"/>
    <col min="14" max="14" width="9.140625" style="254"/>
    <col min="15" max="15" width="14" style="254" customWidth="1"/>
    <col min="16" max="16384" width="9.140625" style="254"/>
  </cols>
  <sheetData>
    <row r="1" spans="1:16" ht="15.75" x14ac:dyDescent="0.25">
      <c r="A1" s="257" t="s">
        <v>136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6" ht="22.5" customHeight="1" x14ac:dyDescent="0.25">
      <c r="A2" s="300"/>
      <c r="B2" s="516" t="s">
        <v>137</v>
      </c>
      <c r="C2" s="517"/>
      <c r="D2" s="516" t="s">
        <v>138</v>
      </c>
      <c r="E2" s="517"/>
      <c r="F2" s="516" t="s">
        <v>139</v>
      </c>
      <c r="G2" s="517"/>
      <c r="H2" s="516" t="s">
        <v>109</v>
      </c>
      <c r="I2" s="517"/>
      <c r="J2" s="516" t="s">
        <v>140</v>
      </c>
      <c r="K2" s="517"/>
      <c r="L2" s="492" t="s">
        <v>141</v>
      </c>
      <c r="M2" s="492" t="s">
        <v>141</v>
      </c>
    </row>
    <row r="3" spans="1:16" x14ac:dyDescent="0.25">
      <c r="A3" s="301"/>
      <c r="B3" s="478" t="s">
        <v>278</v>
      </c>
      <c r="C3" s="478" t="s">
        <v>279</v>
      </c>
      <c r="D3" s="478" t="s">
        <v>278</v>
      </c>
      <c r="E3" s="478" t="s">
        <v>279</v>
      </c>
      <c r="F3" s="478" t="s">
        <v>278</v>
      </c>
      <c r="G3" s="478" t="s">
        <v>279</v>
      </c>
      <c r="H3" s="478" t="s">
        <v>278</v>
      </c>
      <c r="I3" s="478" t="s">
        <v>279</v>
      </c>
      <c r="J3" s="478" t="s">
        <v>278</v>
      </c>
      <c r="K3" s="478" t="s">
        <v>279</v>
      </c>
      <c r="L3" s="492" t="s">
        <v>278</v>
      </c>
      <c r="M3" s="492" t="s">
        <v>279</v>
      </c>
    </row>
    <row r="4" spans="1:16" x14ac:dyDescent="0.25">
      <c r="A4" s="302" t="s">
        <v>113</v>
      </c>
      <c r="B4" s="480">
        <v>150</v>
      </c>
      <c r="C4" s="481">
        <v>255</v>
      </c>
      <c r="D4" s="482">
        <v>1798</v>
      </c>
      <c r="E4" s="481">
        <v>1778</v>
      </c>
      <c r="F4" s="482">
        <v>563</v>
      </c>
      <c r="G4" s="481">
        <v>601</v>
      </c>
      <c r="H4" s="482">
        <v>1117</v>
      </c>
      <c r="I4" s="481">
        <v>997</v>
      </c>
      <c r="J4" s="482">
        <v>39</v>
      </c>
      <c r="K4" s="480">
        <v>48</v>
      </c>
      <c r="L4" s="493">
        <f t="shared" ref="L4:M20" si="0">+B4+D4+F4+H4+J4</f>
        <v>3667</v>
      </c>
      <c r="M4" s="493">
        <f t="shared" si="0"/>
        <v>3679</v>
      </c>
    </row>
    <row r="5" spans="1:16" x14ac:dyDescent="0.25">
      <c r="A5" s="302" t="s">
        <v>115</v>
      </c>
      <c r="B5" s="462">
        <v>225</v>
      </c>
      <c r="C5" s="463">
        <v>377</v>
      </c>
      <c r="D5" s="464">
        <v>923</v>
      </c>
      <c r="E5" s="465">
        <v>951</v>
      </c>
      <c r="F5" s="464">
        <v>136</v>
      </c>
      <c r="G5" s="463">
        <v>241</v>
      </c>
      <c r="H5" s="464">
        <v>277</v>
      </c>
      <c r="I5" s="463">
        <v>419</v>
      </c>
      <c r="J5" s="464">
        <v>35</v>
      </c>
      <c r="K5" s="483">
        <v>-15</v>
      </c>
      <c r="L5" s="493">
        <f t="shared" si="0"/>
        <v>1596</v>
      </c>
      <c r="M5" s="493">
        <f t="shared" si="0"/>
        <v>1973</v>
      </c>
    </row>
    <row r="6" spans="1:16" x14ac:dyDescent="0.25">
      <c r="A6" s="302" t="s">
        <v>280</v>
      </c>
      <c r="B6" s="462">
        <v>413</v>
      </c>
      <c r="C6" s="465">
        <v>251</v>
      </c>
      <c r="D6" s="464">
        <v>858</v>
      </c>
      <c r="E6" s="465">
        <v>692</v>
      </c>
      <c r="F6" s="464">
        <v>825</v>
      </c>
      <c r="G6" s="465">
        <v>841</v>
      </c>
      <c r="H6" s="464">
        <v>0</v>
      </c>
      <c r="I6" s="465">
        <v>0</v>
      </c>
      <c r="J6" s="464">
        <v>-38</v>
      </c>
      <c r="K6" s="462">
        <v>-54</v>
      </c>
      <c r="L6" s="493">
        <f t="shared" si="0"/>
        <v>2058</v>
      </c>
      <c r="M6" s="493">
        <f t="shared" si="0"/>
        <v>1730</v>
      </c>
    </row>
    <row r="7" spans="1:16" x14ac:dyDescent="0.25">
      <c r="A7" s="303" t="s">
        <v>29</v>
      </c>
      <c r="B7" s="466">
        <v>41</v>
      </c>
      <c r="C7" s="467">
        <v>40</v>
      </c>
      <c r="D7" s="468">
        <v>86</v>
      </c>
      <c r="E7" s="467">
        <v>101</v>
      </c>
      <c r="F7" s="468">
        <v>16</v>
      </c>
      <c r="G7" s="467">
        <v>15</v>
      </c>
      <c r="H7" s="468">
        <v>0</v>
      </c>
      <c r="I7" s="467">
        <v>0</v>
      </c>
      <c r="J7" s="468">
        <v>0</v>
      </c>
      <c r="K7" s="467">
        <v>0</v>
      </c>
      <c r="L7" s="493">
        <f t="shared" si="0"/>
        <v>143</v>
      </c>
      <c r="M7" s="493">
        <f t="shared" si="0"/>
        <v>156</v>
      </c>
      <c r="O7" s="256"/>
      <c r="P7" s="256"/>
    </row>
    <row r="8" spans="1:16" x14ac:dyDescent="0.25">
      <c r="A8" s="304" t="s">
        <v>142</v>
      </c>
      <c r="B8" s="469">
        <v>70</v>
      </c>
      <c r="C8" s="470">
        <v>36</v>
      </c>
      <c r="D8" s="471">
        <v>298</v>
      </c>
      <c r="E8" s="470">
        <v>185</v>
      </c>
      <c r="F8" s="471">
        <v>105</v>
      </c>
      <c r="G8" s="470">
        <v>92</v>
      </c>
      <c r="H8" s="471">
        <v>0</v>
      </c>
      <c r="I8" s="470">
        <v>0</v>
      </c>
      <c r="J8" s="471">
        <v>-16</v>
      </c>
      <c r="K8" s="470">
        <v>-17</v>
      </c>
      <c r="L8" s="493">
        <f t="shared" si="0"/>
        <v>457</v>
      </c>
      <c r="M8" s="493">
        <f t="shared" si="0"/>
        <v>296</v>
      </c>
    </row>
    <row r="9" spans="1:16" x14ac:dyDescent="0.25">
      <c r="A9" s="304" t="s">
        <v>32</v>
      </c>
      <c r="B9" s="469">
        <v>212</v>
      </c>
      <c r="C9" s="470">
        <v>96</v>
      </c>
      <c r="D9" s="471">
        <v>129</v>
      </c>
      <c r="E9" s="470">
        <v>113</v>
      </c>
      <c r="F9" s="471">
        <v>346</v>
      </c>
      <c r="G9" s="470">
        <v>360</v>
      </c>
      <c r="H9" s="471">
        <v>0</v>
      </c>
      <c r="I9" s="470">
        <v>0</v>
      </c>
      <c r="J9" s="471">
        <v>-5</v>
      </c>
      <c r="K9" s="470">
        <v>-12</v>
      </c>
      <c r="L9" s="493">
        <f t="shared" si="0"/>
        <v>682</v>
      </c>
      <c r="M9" s="493">
        <f t="shared" si="0"/>
        <v>557</v>
      </c>
    </row>
    <row r="10" spans="1:16" x14ac:dyDescent="0.25">
      <c r="A10" s="304" t="s">
        <v>33</v>
      </c>
      <c r="B10" s="469">
        <v>21</v>
      </c>
      <c r="C10" s="470">
        <v>4</v>
      </c>
      <c r="D10" s="471">
        <v>239</v>
      </c>
      <c r="E10" s="470">
        <v>192</v>
      </c>
      <c r="F10" s="471">
        <v>287</v>
      </c>
      <c r="G10" s="470">
        <v>300</v>
      </c>
      <c r="H10" s="471">
        <v>0</v>
      </c>
      <c r="I10" s="470">
        <v>0</v>
      </c>
      <c r="J10" s="471">
        <v>0</v>
      </c>
      <c r="K10" s="470">
        <v>0</v>
      </c>
      <c r="L10" s="493">
        <f t="shared" si="0"/>
        <v>547</v>
      </c>
      <c r="M10" s="493">
        <f t="shared" si="0"/>
        <v>496</v>
      </c>
    </row>
    <row r="11" spans="1:16" x14ac:dyDescent="0.25">
      <c r="A11" s="304" t="s">
        <v>143</v>
      </c>
      <c r="B11" s="469">
        <v>69</v>
      </c>
      <c r="C11" s="470">
        <v>75</v>
      </c>
      <c r="D11" s="471">
        <v>106</v>
      </c>
      <c r="E11" s="470">
        <v>101</v>
      </c>
      <c r="F11" s="471">
        <v>67</v>
      </c>
      <c r="G11" s="470">
        <v>71</v>
      </c>
      <c r="H11" s="471">
        <v>0</v>
      </c>
      <c r="I11" s="470">
        <v>0</v>
      </c>
      <c r="J11" s="471">
        <v>0</v>
      </c>
      <c r="K11" s="470">
        <v>0</v>
      </c>
      <c r="L11" s="493">
        <f t="shared" si="0"/>
        <v>242</v>
      </c>
      <c r="M11" s="493">
        <f t="shared" si="0"/>
        <v>247</v>
      </c>
    </row>
    <row r="12" spans="1:16" x14ac:dyDescent="0.25">
      <c r="A12" s="305" t="s">
        <v>26</v>
      </c>
      <c r="B12" s="472">
        <v>0</v>
      </c>
      <c r="C12" s="473">
        <v>0</v>
      </c>
      <c r="D12" s="474">
        <v>0</v>
      </c>
      <c r="E12" s="473">
        <v>0</v>
      </c>
      <c r="F12" s="474">
        <v>4</v>
      </c>
      <c r="G12" s="473">
        <v>3</v>
      </c>
      <c r="H12" s="474">
        <v>0</v>
      </c>
      <c r="I12" s="473">
        <v>0</v>
      </c>
      <c r="J12" s="474">
        <v>-17</v>
      </c>
      <c r="K12" s="473">
        <v>-25</v>
      </c>
      <c r="L12" s="493">
        <f t="shared" si="0"/>
        <v>-13</v>
      </c>
      <c r="M12" s="493">
        <f t="shared" si="0"/>
        <v>-22</v>
      </c>
    </row>
    <row r="13" spans="1:16" x14ac:dyDescent="0.25">
      <c r="A13" s="302" t="s">
        <v>281</v>
      </c>
      <c r="B13" s="462">
        <v>141</v>
      </c>
      <c r="C13" s="465">
        <v>231</v>
      </c>
      <c r="D13" s="464">
        <v>78</v>
      </c>
      <c r="E13" s="465">
        <v>102</v>
      </c>
      <c r="F13" s="464">
        <v>82</v>
      </c>
      <c r="G13" s="465">
        <v>66</v>
      </c>
      <c r="H13" s="464">
        <v>-25</v>
      </c>
      <c r="I13" s="465">
        <v>21</v>
      </c>
      <c r="J13" s="464">
        <v>1</v>
      </c>
      <c r="K13" s="462">
        <v>1</v>
      </c>
      <c r="L13" s="493">
        <f t="shared" si="0"/>
        <v>277</v>
      </c>
      <c r="M13" s="493">
        <f t="shared" si="0"/>
        <v>421</v>
      </c>
      <c r="O13" s="256"/>
      <c r="P13" s="256"/>
    </row>
    <row r="14" spans="1:16" x14ac:dyDescent="0.25">
      <c r="A14" s="303" t="s">
        <v>56</v>
      </c>
      <c r="B14" s="466">
        <v>1</v>
      </c>
      <c r="C14" s="467">
        <v>0</v>
      </c>
      <c r="D14" s="466">
        <v>78</v>
      </c>
      <c r="E14" s="467">
        <v>102</v>
      </c>
      <c r="F14" s="466">
        <v>59</v>
      </c>
      <c r="G14" s="467">
        <v>41</v>
      </c>
      <c r="H14" s="466">
        <v>-25</v>
      </c>
      <c r="I14" s="467">
        <v>20</v>
      </c>
      <c r="J14" s="466">
        <v>1</v>
      </c>
      <c r="K14" s="467">
        <v>1</v>
      </c>
      <c r="L14" s="493">
        <f t="shared" si="0"/>
        <v>114</v>
      </c>
      <c r="M14" s="493">
        <f t="shared" si="0"/>
        <v>164</v>
      </c>
    </row>
    <row r="15" spans="1:16" x14ac:dyDescent="0.25">
      <c r="A15" s="304" t="s">
        <v>18</v>
      </c>
      <c r="B15" s="469">
        <v>140</v>
      </c>
      <c r="C15" s="470">
        <v>78</v>
      </c>
      <c r="D15" s="469">
        <v>0</v>
      </c>
      <c r="E15" s="470">
        <v>0</v>
      </c>
      <c r="F15" s="469">
        <v>0</v>
      </c>
      <c r="G15" s="470">
        <v>0</v>
      </c>
      <c r="H15" s="469">
        <v>0</v>
      </c>
      <c r="I15" s="470">
        <v>0</v>
      </c>
      <c r="J15" s="469">
        <v>0</v>
      </c>
      <c r="K15" s="470">
        <v>0</v>
      </c>
      <c r="L15" s="493">
        <f t="shared" si="0"/>
        <v>140</v>
      </c>
      <c r="M15" s="493">
        <f t="shared" si="0"/>
        <v>78</v>
      </c>
    </row>
    <row r="16" spans="1:16" x14ac:dyDescent="0.25">
      <c r="A16" s="304" t="s">
        <v>144</v>
      </c>
      <c r="B16" s="484">
        <v>0</v>
      </c>
      <c r="C16" s="485">
        <v>156</v>
      </c>
      <c r="D16" s="486">
        <v>0</v>
      </c>
      <c r="E16" s="485">
        <v>0</v>
      </c>
      <c r="F16" s="484">
        <v>0</v>
      </c>
      <c r="G16" s="485">
        <v>0</v>
      </c>
      <c r="H16" s="486">
        <v>0</v>
      </c>
      <c r="I16" s="485">
        <v>1</v>
      </c>
      <c r="J16" s="484">
        <v>0</v>
      </c>
      <c r="K16" s="485">
        <v>0</v>
      </c>
      <c r="L16" s="493">
        <f t="shared" si="0"/>
        <v>0</v>
      </c>
      <c r="M16" s="493">
        <f t="shared" si="0"/>
        <v>157</v>
      </c>
    </row>
    <row r="17" spans="1:13" x14ac:dyDescent="0.25">
      <c r="A17" s="305" t="s">
        <v>127</v>
      </c>
      <c r="B17" s="484">
        <v>0</v>
      </c>
      <c r="C17" s="485">
        <v>-3</v>
      </c>
      <c r="D17" s="486">
        <v>0</v>
      </c>
      <c r="E17" s="485">
        <v>0</v>
      </c>
      <c r="F17" s="484">
        <v>23</v>
      </c>
      <c r="G17" s="485">
        <v>25</v>
      </c>
      <c r="H17" s="486">
        <v>0</v>
      </c>
      <c r="I17" s="485">
        <v>0</v>
      </c>
      <c r="J17" s="484">
        <v>0</v>
      </c>
      <c r="K17" s="485">
        <v>0</v>
      </c>
      <c r="L17" s="493">
        <f t="shared" si="0"/>
        <v>23</v>
      </c>
      <c r="M17" s="493">
        <f t="shared" si="0"/>
        <v>22</v>
      </c>
    </row>
    <row r="18" spans="1:13" x14ac:dyDescent="0.25">
      <c r="A18" s="302" t="s">
        <v>145</v>
      </c>
      <c r="B18" s="475">
        <v>0</v>
      </c>
      <c r="C18" s="465">
        <v>0</v>
      </c>
      <c r="D18" s="462">
        <v>0</v>
      </c>
      <c r="E18" s="465">
        <v>0</v>
      </c>
      <c r="F18" s="464">
        <v>218</v>
      </c>
      <c r="G18" s="465">
        <v>327</v>
      </c>
      <c r="H18" s="462">
        <v>0</v>
      </c>
      <c r="I18" s="465">
        <v>0</v>
      </c>
      <c r="J18" s="462">
        <v>0</v>
      </c>
      <c r="K18" s="462">
        <v>0</v>
      </c>
      <c r="L18" s="493">
        <f>+B18+D18+F18+H18+J18</f>
        <v>218</v>
      </c>
      <c r="M18" s="493">
        <f t="shared" si="0"/>
        <v>327</v>
      </c>
    </row>
    <row r="19" spans="1:13" x14ac:dyDescent="0.25">
      <c r="A19" s="302" t="s">
        <v>282</v>
      </c>
      <c r="B19" s="462">
        <v>0</v>
      </c>
      <c r="C19" s="465">
        <v>0</v>
      </c>
      <c r="D19" s="462">
        <v>0</v>
      </c>
      <c r="E19" s="465">
        <v>0</v>
      </c>
      <c r="F19" s="464">
        <v>28</v>
      </c>
      <c r="G19" s="465">
        <v>1</v>
      </c>
      <c r="H19" s="462">
        <v>0</v>
      </c>
      <c r="I19" s="465">
        <v>0</v>
      </c>
      <c r="J19" s="462">
        <v>0</v>
      </c>
      <c r="K19" s="462">
        <v>0</v>
      </c>
      <c r="L19" s="493">
        <f>+B19+D19+F19+H19+J19</f>
        <v>28</v>
      </c>
      <c r="M19" s="493">
        <f t="shared" si="0"/>
        <v>1</v>
      </c>
    </row>
    <row r="20" spans="1:13" x14ac:dyDescent="0.25">
      <c r="A20" s="302" t="s">
        <v>283</v>
      </c>
      <c r="B20" s="477">
        <v>-1</v>
      </c>
      <c r="C20" s="477">
        <v>-14</v>
      </c>
      <c r="D20" s="476">
        <v>-5</v>
      </c>
      <c r="E20" s="477">
        <v>2</v>
      </c>
      <c r="F20" s="476">
        <v>-43</v>
      </c>
      <c r="G20" s="477">
        <v>-45</v>
      </c>
      <c r="H20" s="476">
        <v>0</v>
      </c>
      <c r="I20" s="477">
        <v>0</v>
      </c>
      <c r="J20" s="487">
        <f>-118+1</f>
        <v>-117</v>
      </c>
      <c r="K20" s="488">
        <v>-21</v>
      </c>
      <c r="L20" s="493">
        <f>+B20+D20+F20+H20+J20</f>
        <v>-166</v>
      </c>
      <c r="M20" s="493">
        <f t="shared" si="0"/>
        <v>-78</v>
      </c>
    </row>
    <row r="21" spans="1:13" x14ac:dyDescent="0.25">
      <c r="A21" s="490" t="s">
        <v>141</v>
      </c>
      <c r="B21" s="491">
        <f t="shared" ref="B21:K21" si="1">+B4+B5+B6+B13+B18+B19+B20</f>
        <v>928</v>
      </c>
      <c r="C21" s="491">
        <f t="shared" si="1"/>
        <v>1100</v>
      </c>
      <c r="D21" s="491">
        <f t="shared" si="1"/>
        <v>3652</v>
      </c>
      <c r="E21" s="491">
        <f t="shared" si="1"/>
        <v>3525</v>
      </c>
      <c r="F21" s="491">
        <f t="shared" si="1"/>
        <v>1809</v>
      </c>
      <c r="G21" s="491">
        <f t="shared" si="1"/>
        <v>2032</v>
      </c>
      <c r="H21" s="491">
        <f t="shared" si="1"/>
        <v>1369</v>
      </c>
      <c r="I21" s="491">
        <f t="shared" si="1"/>
        <v>1437</v>
      </c>
      <c r="J21" s="491">
        <f t="shared" si="1"/>
        <v>-80</v>
      </c>
      <c r="K21" s="491">
        <f t="shared" si="1"/>
        <v>-41</v>
      </c>
      <c r="L21" s="491">
        <f>+L4+L5+L6+L13+L19+L20+L18</f>
        <v>7678</v>
      </c>
      <c r="M21" s="491">
        <f>+M4+M5+M6+M13+M19+M20+M18</f>
        <v>8053</v>
      </c>
    </row>
    <row r="22" spans="1:13" x14ac:dyDescent="0.2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1:13" ht="15.75" x14ac:dyDescent="0.25">
      <c r="A23" s="257" t="s">
        <v>146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33" customHeight="1" x14ac:dyDescent="0.25">
      <c r="A24" s="300"/>
      <c r="B24" s="516" t="s">
        <v>137</v>
      </c>
      <c r="C24" s="517"/>
      <c r="D24" s="516" t="s">
        <v>138</v>
      </c>
      <c r="E24" s="517"/>
      <c r="F24" s="516" t="s">
        <v>139</v>
      </c>
      <c r="G24" s="517"/>
      <c r="H24" s="516" t="s">
        <v>109</v>
      </c>
      <c r="I24" s="517"/>
      <c r="J24" s="516" t="s">
        <v>140</v>
      </c>
      <c r="K24" s="517"/>
      <c r="L24" s="492" t="s">
        <v>141</v>
      </c>
      <c r="M24" s="492" t="s">
        <v>141</v>
      </c>
    </row>
    <row r="25" spans="1:13" x14ac:dyDescent="0.25">
      <c r="A25" s="301"/>
      <c r="B25" s="478" t="s">
        <v>278</v>
      </c>
      <c r="C25" s="478" t="s">
        <v>279</v>
      </c>
      <c r="D25" s="478" t="s">
        <v>278</v>
      </c>
      <c r="E25" s="478" t="s">
        <v>279</v>
      </c>
      <c r="F25" s="478" t="s">
        <v>278</v>
      </c>
      <c r="G25" s="478" t="s">
        <v>279</v>
      </c>
      <c r="H25" s="478" t="s">
        <v>278</v>
      </c>
      <c r="I25" s="478" t="s">
        <v>279</v>
      </c>
      <c r="J25" s="478" t="s">
        <v>278</v>
      </c>
      <c r="K25" s="478" t="s">
        <v>279</v>
      </c>
      <c r="L25" s="492" t="s">
        <v>278</v>
      </c>
      <c r="M25" s="492" t="s">
        <v>279</v>
      </c>
    </row>
    <row r="26" spans="1:13" x14ac:dyDescent="0.25">
      <c r="A26" s="302" t="s">
        <v>113</v>
      </c>
      <c r="B26" s="489">
        <v>150</v>
      </c>
      <c r="C26" s="481">
        <f>255-124</f>
        <v>131</v>
      </c>
      <c r="D26" s="482">
        <v>1798</v>
      </c>
      <c r="E26" s="481">
        <v>1778</v>
      </c>
      <c r="F26" s="482">
        <v>563</v>
      </c>
      <c r="G26" s="481">
        <v>601</v>
      </c>
      <c r="H26" s="482">
        <v>1117</v>
      </c>
      <c r="I26" s="481">
        <v>997</v>
      </c>
      <c r="J26" s="482">
        <v>39</v>
      </c>
      <c r="K26" s="480">
        <v>48</v>
      </c>
      <c r="L26" s="493">
        <f t="shared" ref="L26:M42" si="2">+B26+D26+F26+H26+J26</f>
        <v>3667</v>
      </c>
      <c r="M26" s="493">
        <f t="shared" si="2"/>
        <v>3555</v>
      </c>
    </row>
    <row r="27" spans="1:13" x14ac:dyDescent="0.25">
      <c r="A27" s="302" t="s">
        <v>115</v>
      </c>
      <c r="B27" s="462">
        <v>225</v>
      </c>
      <c r="C27" s="465">
        <v>377</v>
      </c>
      <c r="D27" s="464">
        <v>923</v>
      </c>
      <c r="E27" s="465">
        <v>951</v>
      </c>
      <c r="F27" s="464">
        <v>136</v>
      </c>
      <c r="G27" s="465">
        <v>241</v>
      </c>
      <c r="H27" s="464">
        <v>277</v>
      </c>
      <c r="I27" s="465">
        <v>419</v>
      </c>
      <c r="J27" s="464">
        <v>35</v>
      </c>
      <c r="K27" s="462">
        <v>-15</v>
      </c>
      <c r="L27" s="493">
        <f t="shared" si="2"/>
        <v>1596</v>
      </c>
      <c r="M27" s="493">
        <f t="shared" si="2"/>
        <v>1973</v>
      </c>
    </row>
    <row r="28" spans="1:13" x14ac:dyDescent="0.25">
      <c r="A28" s="302" t="s">
        <v>280</v>
      </c>
      <c r="B28" s="483">
        <f>413-146</f>
        <v>267</v>
      </c>
      <c r="C28" s="465">
        <v>251</v>
      </c>
      <c r="D28" s="464">
        <v>858</v>
      </c>
      <c r="E28" s="465">
        <v>692</v>
      </c>
      <c r="F28" s="464">
        <v>825</v>
      </c>
      <c r="G28" s="465">
        <v>841</v>
      </c>
      <c r="H28" s="464">
        <v>0</v>
      </c>
      <c r="I28" s="465">
        <v>0</v>
      </c>
      <c r="J28" s="464">
        <v>-38</v>
      </c>
      <c r="K28" s="462">
        <v>-54</v>
      </c>
      <c r="L28" s="493">
        <f t="shared" si="2"/>
        <v>1912</v>
      </c>
      <c r="M28" s="493">
        <f t="shared" si="2"/>
        <v>1730</v>
      </c>
    </row>
    <row r="29" spans="1:13" x14ac:dyDescent="0.25">
      <c r="A29" s="303" t="s">
        <v>29</v>
      </c>
      <c r="B29" s="466">
        <v>41</v>
      </c>
      <c r="C29" s="467">
        <v>40</v>
      </c>
      <c r="D29" s="468">
        <v>86</v>
      </c>
      <c r="E29" s="467">
        <v>101</v>
      </c>
      <c r="F29" s="468">
        <v>16</v>
      </c>
      <c r="G29" s="467">
        <v>15</v>
      </c>
      <c r="H29" s="468">
        <v>0</v>
      </c>
      <c r="I29" s="467">
        <v>0</v>
      </c>
      <c r="J29" s="468">
        <v>0</v>
      </c>
      <c r="K29" s="467">
        <v>0</v>
      </c>
      <c r="L29" s="493">
        <f t="shared" si="2"/>
        <v>143</v>
      </c>
      <c r="M29" s="493">
        <f t="shared" si="2"/>
        <v>156</v>
      </c>
    </row>
    <row r="30" spans="1:13" x14ac:dyDescent="0.25">
      <c r="A30" s="304" t="s">
        <v>142</v>
      </c>
      <c r="B30" s="469">
        <v>70</v>
      </c>
      <c r="C30" s="470">
        <v>36</v>
      </c>
      <c r="D30" s="471">
        <v>298</v>
      </c>
      <c r="E30" s="470">
        <v>185</v>
      </c>
      <c r="F30" s="471">
        <v>105</v>
      </c>
      <c r="G30" s="470">
        <v>92</v>
      </c>
      <c r="H30" s="471">
        <v>0</v>
      </c>
      <c r="I30" s="470">
        <v>0</v>
      </c>
      <c r="J30" s="471">
        <v>-16</v>
      </c>
      <c r="K30" s="470">
        <v>-17</v>
      </c>
      <c r="L30" s="493">
        <f t="shared" si="2"/>
        <v>457</v>
      </c>
      <c r="M30" s="493">
        <f t="shared" si="2"/>
        <v>296</v>
      </c>
    </row>
    <row r="31" spans="1:13" x14ac:dyDescent="0.25">
      <c r="A31" s="304" t="s">
        <v>32</v>
      </c>
      <c r="B31" s="469">
        <f>212-146</f>
        <v>66</v>
      </c>
      <c r="C31" s="470">
        <v>96</v>
      </c>
      <c r="D31" s="471">
        <v>129</v>
      </c>
      <c r="E31" s="470">
        <v>113</v>
      </c>
      <c r="F31" s="471">
        <v>346</v>
      </c>
      <c r="G31" s="470">
        <v>360</v>
      </c>
      <c r="H31" s="471">
        <v>0</v>
      </c>
      <c r="I31" s="470">
        <v>0</v>
      </c>
      <c r="J31" s="471">
        <v>-5</v>
      </c>
      <c r="K31" s="470">
        <v>-12</v>
      </c>
      <c r="L31" s="493">
        <f t="shared" si="2"/>
        <v>536</v>
      </c>
      <c r="M31" s="493">
        <f t="shared" si="2"/>
        <v>557</v>
      </c>
    </row>
    <row r="32" spans="1:13" x14ac:dyDescent="0.25">
      <c r="A32" s="304" t="s">
        <v>33</v>
      </c>
      <c r="B32" s="469">
        <v>21</v>
      </c>
      <c r="C32" s="470">
        <v>4</v>
      </c>
      <c r="D32" s="471">
        <v>239</v>
      </c>
      <c r="E32" s="470">
        <v>192</v>
      </c>
      <c r="F32" s="471">
        <v>287</v>
      </c>
      <c r="G32" s="470">
        <v>300</v>
      </c>
      <c r="H32" s="471">
        <v>0</v>
      </c>
      <c r="I32" s="470">
        <v>0</v>
      </c>
      <c r="J32" s="471">
        <v>0</v>
      </c>
      <c r="K32" s="470">
        <v>0</v>
      </c>
      <c r="L32" s="493">
        <f t="shared" si="2"/>
        <v>547</v>
      </c>
      <c r="M32" s="493">
        <f t="shared" si="2"/>
        <v>496</v>
      </c>
    </row>
    <row r="33" spans="1:13" x14ac:dyDescent="0.25">
      <c r="A33" s="304" t="s">
        <v>143</v>
      </c>
      <c r="B33" s="469">
        <v>69</v>
      </c>
      <c r="C33" s="470">
        <v>75</v>
      </c>
      <c r="D33" s="471">
        <v>106</v>
      </c>
      <c r="E33" s="470">
        <v>101</v>
      </c>
      <c r="F33" s="471">
        <v>67</v>
      </c>
      <c r="G33" s="470">
        <v>71</v>
      </c>
      <c r="H33" s="471">
        <v>0</v>
      </c>
      <c r="I33" s="470">
        <v>0</v>
      </c>
      <c r="J33" s="471">
        <v>0</v>
      </c>
      <c r="K33" s="470">
        <v>0</v>
      </c>
      <c r="L33" s="493">
        <f t="shared" si="2"/>
        <v>242</v>
      </c>
      <c r="M33" s="493">
        <f t="shared" si="2"/>
        <v>247</v>
      </c>
    </row>
    <row r="34" spans="1:13" x14ac:dyDescent="0.25">
      <c r="A34" s="305" t="s">
        <v>26</v>
      </c>
      <c r="B34" s="472">
        <v>0</v>
      </c>
      <c r="C34" s="473">
        <v>0</v>
      </c>
      <c r="D34" s="474">
        <v>0</v>
      </c>
      <c r="E34" s="473">
        <v>0</v>
      </c>
      <c r="F34" s="474">
        <v>4</v>
      </c>
      <c r="G34" s="473">
        <v>3</v>
      </c>
      <c r="H34" s="474">
        <v>0</v>
      </c>
      <c r="I34" s="473">
        <v>0</v>
      </c>
      <c r="J34" s="474">
        <v>-17</v>
      </c>
      <c r="K34" s="473">
        <v>-25</v>
      </c>
      <c r="L34" s="493">
        <f t="shared" si="2"/>
        <v>-13</v>
      </c>
      <c r="M34" s="493">
        <f t="shared" si="2"/>
        <v>-22</v>
      </c>
    </row>
    <row r="35" spans="1:13" x14ac:dyDescent="0.25">
      <c r="A35" s="302" t="s">
        <v>281</v>
      </c>
      <c r="B35" s="462">
        <v>141</v>
      </c>
      <c r="C35" s="465">
        <v>231</v>
      </c>
      <c r="D35" s="464">
        <v>78</v>
      </c>
      <c r="E35" s="465">
        <v>102</v>
      </c>
      <c r="F35" s="464">
        <v>82</v>
      </c>
      <c r="G35" s="465">
        <v>66</v>
      </c>
      <c r="H35" s="464">
        <v>-25</v>
      </c>
      <c r="I35" s="465">
        <v>21</v>
      </c>
      <c r="J35" s="464">
        <v>1</v>
      </c>
      <c r="K35" s="462">
        <v>1</v>
      </c>
      <c r="L35" s="493">
        <f t="shared" si="2"/>
        <v>277</v>
      </c>
      <c r="M35" s="493">
        <f t="shared" si="2"/>
        <v>421</v>
      </c>
    </row>
    <row r="36" spans="1:13" x14ac:dyDescent="0.25">
      <c r="A36" s="303" t="s">
        <v>56</v>
      </c>
      <c r="B36" s="466">
        <v>1</v>
      </c>
      <c r="C36" s="467">
        <v>0</v>
      </c>
      <c r="D36" s="466">
        <v>78</v>
      </c>
      <c r="E36" s="467">
        <v>102</v>
      </c>
      <c r="F36" s="466">
        <v>59</v>
      </c>
      <c r="G36" s="467">
        <v>41</v>
      </c>
      <c r="H36" s="466">
        <v>-25</v>
      </c>
      <c r="I36" s="467">
        <v>20</v>
      </c>
      <c r="J36" s="466">
        <v>1</v>
      </c>
      <c r="K36" s="467">
        <v>1</v>
      </c>
      <c r="L36" s="493">
        <f t="shared" si="2"/>
        <v>114</v>
      </c>
      <c r="M36" s="493">
        <f t="shared" si="2"/>
        <v>164</v>
      </c>
    </row>
    <row r="37" spans="1:13" x14ac:dyDescent="0.25">
      <c r="A37" s="304" t="s">
        <v>18</v>
      </c>
      <c r="B37" s="469">
        <v>140</v>
      </c>
      <c r="C37" s="470">
        <v>78</v>
      </c>
      <c r="D37" s="469">
        <v>0</v>
      </c>
      <c r="E37" s="470">
        <v>0</v>
      </c>
      <c r="F37" s="469">
        <v>0</v>
      </c>
      <c r="G37" s="470">
        <v>0</v>
      </c>
      <c r="H37" s="469">
        <v>0</v>
      </c>
      <c r="I37" s="470">
        <v>0</v>
      </c>
      <c r="J37" s="469">
        <v>0</v>
      </c>
      <c r="K37" s="470">
        <v>0</v>
      </c>
      <c r="L37" s="493">
        <f t="shared" si="2"/>
        <v>140</v>
      </c>
      <c r="M37" s="493">
        <f t="shared" si="2"/>
        <v>78</v>
      </c>
    </row>
    <row r="38" spans="1:13" x14ac:dyDescent="0.25">
      <c r="A38" s="304" t="s">
        <v>144</v>
      </c>
      <c r="B38" s="484">
        <v>0</v>
      </c>
      <c r="C38" s="485">
        <v>156</v>
      </c>
      <c r="D38" s="484">
        <v>0</v>
      </c>
      <c r="E38" s="485">
        <v>0</v>
      </c>
      <c r="F38" s="484">
        <v>0</v>
      </c>
      <c r="G38" s="485">
        <v>0</v>
      </c>
      <c r="H38" s="484">
        <v>0</v>
      </c>
      <c r="I38" s="485">
        <v>1</v>
      </c>
      <c r="J38" s="484">
        <v>0</v>
      </c>
      <c r="K38" s="485">
        <v>0</v>
      </c>
      <c r="L38" s="493">
        <f t="shared" si="2"/>
        <v>0</v>
      </c>
      <c r="M38" s="493">
        <f t="shared" si="2"/>
        <v>157</v>
      </c>
    </row>
    <row r="39" spans="1:13" x14ac:dyDescent="0.25">
      <c r="A39" s="305" t="s">
        <v>127</v>
      </c>
      <c r="B39" s="484">
        <v>0</v>
      </c>
      <c r="C39" s="485">
        <v>-3</v>
      </c>
      <c r="D39" s="484">
        <v>0</v>
      </c>
      <c r="E39" s="485">
        <v>0</v>
      </c>
      <c r="F39" s="484">
        <v>23</v>
      </c>
      <c r="G39" s="485">
        <v>25</v>
      </c>
      <c r="H39" s="484">
        <v>0</v>
      </c>
      <c r="I39" s="485">
        <v>0</v>
      </c>
      <c r="J39" s="484">
        <v>0</v>
      </c>
      <c r="K39" s="485">
        <v>0</v>
      </c>
      <c r="L39" s="493">
        <f t="shared" si="2"/>
        <v>23</v>
      </c>
      <c r="M39" s="493">
        <f t="shared" si="2"/>
        <v>22</v>
      </c>
    </row>
    <row r="40" spans="1:13" x14ac:dyDescent="0.25">
      <c r="A40" s="302" t="s">
        <v>145</v>
      </c>
      <c r="B40" s="475">
        <v>0</v>
      </c>
      <c r="C40" s="465">
        <v>0</v>
      </c>
      <c r="D40" s="462">
        <v>0</v>
      </c>
      <c r="E40" s="465">
        <v>0</v>
      </c>
      <c r="F40" s="464">
        <v>218</v>
      </c>
      <c r="G40" s="465">
        <v>327</v>
      </c>
      <c r="H40" s="462">
        <v>0</v>
      </c>
      <c r="I40" s="465">
        <v>0</v>
      </c>
      <c r="J40" s="462">
        <v>0</v>
      </c>
      <c r="K40" s="462">
        <v>0</v>
      </c>
      <c r="L40" s="493">
        <f>+B40+D40+F40+H40+J40</f>
        <v>218</v>
      </c>
      <c r="M40" s="493">
        <f t="shared" si="2"/>
        <v>327</v>
      </c>
    </row>
    <row r="41" spans="1:13" x14ac:dyDescent="0.25">
      <c r="A41" s="302" t="s">
        <v>282</v>
      </c>
      <c r="B41" s="462">
        <v>0</v>
      </c>
      <c r="C41" s="465">
        <v>0</v>
      </c>
      <c r="D41" s="462">
        <v>0</v>
      </c>
      <c r="E41" s="465">
        <v>0</v>
      </c>
      <c r="F41" s="464">
        <v>28</v>
      </c>
      <c r="G41" s="465">
        <v>1</v>
      </c>
      <c r="H41" s="462">
        <v>0</v>
      </c>
      <c r="I41" s="465">
        <v>0</v>
      </c>
      <c r="J41" s="462">
        <v>0</v>
      </c>
      <c r="K41" s="462">
        <v>0</v>
      </c>
      <c r="L41" s="493">
        <f>+B41+D41+F41+H41+J41</f>
        <v>28</v>
      </c>
      <c r="M41" s="493">
        <f t="shared" si="2"/>
        <v>1</v>
      </c>
    </row>
    <row r="42" spans="1:13" x14ac:dyDescent="0.25">
      <c r="A42" s="302" t="s">
        <v>283</v>
      </c>
      <c r="B42" s="488">
        <v>-1</v>
      </c>
      <c r="C42" s="477">
        <v>-14</v>
      </c>
      <c r="D42" s="476">
        <v>-5</v>
      </c>
      <c r="E42" s="477">
        <v>2</v>
      </c>
      <c r="F42" s="476">
        <v>-43</v>
      </c>
      <c r="G42" s="477">
        <v>-45</v>
      </c>
      <c r="H42" s="476">
        <v>0</v>
      </c>
      <c r="I42" s="477">
        <v>0</v>
      </c>
      <c r="J42" s="476">
        <v>-117</v>
      </c>
      <c r="K42" s="488">
        <v>-21</v>
      </c>
      <c r="L42" s="493">
        <f>+B42+D42+F42+H42+J42</f>
        <v>-166</v>
      </c>
      <c r="M42" s="493">
        <f t="shared" si="2"/>
        <v>-78</v>
      </c>
    </row>
    <row r="43" spans="1:13" x14ac:dyDescent="0.25">
      <c r="A43" s="490" t="s">
        <v>141</v>
      </c>
      <c r="B43" s="491">
        <f t="shared" ref="B43:K43" si="3">+B26+B27+B28+B35+B40+B41+B42</f>
        <v>782</v>
      </c>
      <c r="C43" s="491">
        <f t="shared" si="3"/>
        <v>976</v>
      </c>
      <c r="D43" s="491">
        <f t="shared" si="3"/>
        <v>3652</v>
      </c>
      <c r="E43" s="491">
        <f t="shared" si="3"/>
        <v>3525</v>
      </c>
      <c r="F43" s="491">
        <f t="shared" si="3"/>
        <v>1809</v>
      </c>
      <c r="G43" s="491">
        <f t="shared" si="3"/>
        <v>2032</v>
      </c>
      <c r="H43" s="491">
        <f t="shared" si="3"/>
        <v>1369</v>
      </c>
      <c r="I43" s="491">
        <f t="shared" si="3"/>
        <v>1437</v>
      </c>
      <c r="J43" s="491">
        <f t="shared" si="3"/>
        <v>-80</v>
      </c>
      <c r="K43" s="491">
        <f t="shared" si="3"/>
        <v>-41</v>
      </c>
      <c r="L43" s="491">
        <f>+L26+L27+L28+L35+L41+L42+L40</f>
        <v>7532</v>
      </c>
      <c r="M43" s="491">
        <f>+M26+M27+M28+M35+M41+M42+M40</f>
        <v>7929</v>
      </c>
    </row>
  </sheetData>
  <mergeCells count="10">
    <mergeCell ref="B2:C2"/>
    <mergeCell ref="D2:E2"/>
    <mergeCell ref="F2:G2"/>
    <mergeCell ref="H2:I2"/>
    <mergeCell ref="J2:K2"/>
    <mergeCell ref="B24:C24"/>
    <mergeCell ref="D24:E24"/>
    <mergeCell ref="F24:G24"/>
    <mergeCell ref="H24:I24"/>
    <mergeCell ref="J24:K24"/>
  </mergeCells>
  <pageMargins left="0.7" right="0.7" top="0.75" bottom="0.75" header="0.3" footer="0.3"/>
  <pageSetup paperSize="9" scale="65" orientation="landscape" r:id="rId1"/>
  <rowBreaks count="1" manualBreakCount="1">
    <brk id="2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M21" sqref="M21"/>
    </sheetView>
  </sheetViews>
  <sheetFormatPr defaultRowHeight="12.75" x14ac:dyDescent="0.2"/>
  <cols>
    <col min="1" max="1" width="4.42578125" style="259" customWidth="1"/>
    <col min="2" max="2" width="29" style="259" customWidth="1"/>
    <col min="3" max="16384" width="9.140625" style="259"/>
  </cols>
  <sheetData>
    <row r="1" spans="2:5" x14ac:dyDescent="0.2">
      <c r="B1" s="296"/>
      <c r="C1" s="279"/>
      <c r="D1" s="279"/>
      <c r="E1" s="297"/>
    </row>
    <row r="2" spans="2:5" ht="31.5" customHeight="1" x14ac:dyDescent="0.2">
      <c r="B2" s="306" t="s">
        <v>6</v>
      </c>
      <c r="C2" s="268" t="s">
        <v>278</v>
      </c>
      <c r="D2" s="269" t="s">
        <v>279</v>
      </c>
      <c r="E2" s="269" t="s">
        <v>133</v>
      </c>
    </row>
    <row r="3" spans="2:5" x14ac:dyDescent="0.2">
      <c r="B3" s="307"/>
      <c r="C3" s="318"/>
      <c r="D3" s="308"/>
      <c r="E3" s="309"/>
    </row>
    <row r="4" spans="2:5" x14ac:dyDescent="0.2">
      <c r="B4" s="310" t="s">
        <v>130</v>
      </c>
      <c r="C4" s="318">
        <v>1118</v>
      </c>
      <c r="D4" s="308">
        <v>1097</v>
      </c>
      <c r="E4" s="311">
        <v>1.9143117593436645E-2</v>
      </c>
    </row>
    <row r="5" spans="2:5" x14ac:dyDescent="0.2">
      <c r="B5" s="310"/>
      <c r="C5" s="320"/>
      <c r="D5" s="312"/>
      <c r="E5" s="312"/>
    </row>
    <row r="6" spans="2:5" x14ac:dyDescent="0.2">
      <c r="B6" s="310" t="s">
        <v>19</v>
      </c>
      <c r="C6" s="318">
        <v>807</v>
      </c>
      <c r="D6" s="308">
        <v>879</v>
      </c>
      <c r="E6" s="311">
        <v>-8.191126279863481E-2</v>
      </c>
    </row>
    <row r="7" spans="2:5" x14ac:dyDescent="0.2">
      <c r="B7" s="313"/>
      <c r="C7" s="321"/>
      <c r="D7" s="298"/>
      <c r="E7" s="314"/>
    </row>
    <row r="8" spans="2:5" x14ac:dyDescent="0.2">
      <c r="B8" s="310" t="s">
        <v>280</v>
      </c>
      <c r="C8" s="318">
        <v>671</v>
      </c>
      <c r="D8" s="308">
        <v>483</v>
      </c>
      <c r="E8" s="311">
        <v>0.38923395445134573</v>
      </c>
    </row>
    <row r="9" spans="2:5" x14ac:dyDescent="0.2">
      <c r="B9" s="315"/>
      <c r="C9" s="319"/>
      <c r="D9" s="299"/>
      <c r="E9" s="314"/>
    </row>
    <row r="10" spans="2:5" x14ac:dyDescent="0.2">
      <c r="B10" s="310" t="s">
        <v>100</v>
      </c>
      <c r="C10" s="318">
        <v>95</v>
      </c>
      <c r="D10" s="308">
        <v>128</v>
      </c>
      <c r="E10" s="311">
        <v>-0.2578125</v>
      </c>
    </row>
    <row r="11" spans="2:5" x14ac:dyDescent="0.2">
      <c r="B11" s="316"/>
      <c r="C11" s="318"/>
      <c r="D11" s="309"/>
      <c r="E11" s="309"/>
    </row>
    <row r="12" spans="2:5" x14ac:dyDescent="0.2">
      <c r="B12" s="310" t="s">
        <v>268</v>
      </c>
      <c r="C12" s="318">
        <v>105</v>
      </c>
      <c r="D12" s="308">
        <v>182</v>
      </c>
      <c r="E12" s="311">
        <v>-0.42307692307692307</v>
      </c>
    </row>
    <row r="13" spans="2:5" x14ac:dyDescent="0.2">
      <c r="B13" s="316"/>
      <c r="C13" s="318"/>
      <c r="D13" s="309"/>
      <c r="E13" s="309"/>
    </row>
    <row r="14" spans="2:5" x14ac:dyDescent="0.2">
      <c r="B14" s="310" t="s">
        <v>26</v>
      </c>
      <c r="C14" s="318">
        <v>28</v>
      </c>
      <c r="D14" s="308">
        <v>74</v>
      </c>
      <c r="E14" s="311">
        <v>-0.6216216216216216</v>
      </c>
    </row>
    <row r="15" spans="2:5" x14ac:dyDescent="0.2">
      <c r="B15" s="310"/>
      <c r="C15" s="318"/>
      <c r="D15" s="317"/>
      <c r="E15" s="317"/>
    </row>
    <row r="16" spans="2:5" x14ac:dyDescent="0.2">
      <c r="B16" s="322" t="s">
        <v>141</v>
      </c>
      <c r="C16" s="318">
        <v>2824</v>
      </c>
      <c r="D16" s="318">
        <v>2843</v>
      </c>
      <c r="E16" s="323">
        <v>-6.6830812521983824E-3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34" t="s">
        <v>94</v>
      </c>
      <c r="B1" s="535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518"/>
      <c r="C2" s="518"/>
      <c r="D2" s="518"/>
      <c r="E2" s="518"/>
      <c r="F2" s="518"/>
      <c r="G2" s="518"/>
      <c r="H2" s="536"/>
      <c r="I2" s="518"/>
      <c r="J2" s="518"/>
      <c r="K2" s="153"/>
      <c r="L2" s="153"/>
      <c r="M2" s="153"/>
      <c r="N2" s="153"/>
      <c r="O2" s="153"/>
      <c r="P2" s="153"/>
    </row>
    <row r="3" spans="1:17" ht="60" customHeight="1" x14ac:dyDescent="0.5">
      <c r="A3" s="528" t="s">
        <v>99</v>
      </c>
      <c r="B3" s="529"/>
      <c r="C3" s="529"/>
      <c r="D3" s="530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522" t="s">
        <v>95</v>
      </c>
      <c r="B4" s="523"/>
      <c r="C4" s="523"/>
      <c r="D4" s="523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31" t="s">
        <v>97</v>
      </c>
      <c r="B5" s="532"/>
      <c r="C5" s="532"/>
      <c r="D5" s="533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522" t="s">
        <v>98</v>
      </c>
      <c r="B6" s="523"/>
      <c r="C6" s="523"/>
      <c r="D6" s="524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518" t="s">
        <v>79</v>
      </c>
      <c r="C9" s="518"/>
      <c r="D9" s="518"/>
      <c r="E9" s="518" t="s">
        <v>80</v>
      </c>
      <c r="F9" s="518"/>
      <c r="G9" s="518"/>
      <c r="H9" s="518" t="s">
        <v>81</v>
      </c>
      <c r="I9" s="518"/>
      <c r="J9" s="518"/>
      <c r="K9" s="518" t="s">
        <v>93</v>
      </c>
      <c r="L9" s="518"/>
      <c r="M9" s="518"/>
      <c r="N9" s="518" t="s">
        <v>83</v>
      </c>
      <c r="O9" s="518"/>
      <c r="P9" s="518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518" t="s">
        <v>79</v>
      </c>
      <c r="C19" s="518"/>
      <c r="D19" s="518"/>
      <c r="E19" s="518" t="s">
        <v>80</v>
      </c>
      <c r="F19" s="518"/>
      <c r="G19" s="518"/>
      <c r="H19" s="518" t="s">
        <v>81</v>
      </c>
      <c r="I19" s="518"/>
      <c r="J19" s="518"/>
      <c r="K19" s="518" t="s">
        <v>82</v>
      </c>
      <c r="L19" s="518"/>
      <c r="M19" s="518"/>
      <c r="N19" s="518" t="s">
        <v>83</v>
      </c>
      <c r="O19" s="518"/>
      <c r="P19" s="518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522" t="s">
        <v>84</v>
      </c>
      <c r="B30" s="523"/>
      <c r="C30" s="523"/>
      <c r="D30" s="524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25" t="s">
        <v>85</v>
      </c>
      <c r="B31" s="526"/>
      <c r="C31" s="526"/>
      <c r="D31" s="527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522" t="s">
        <v>86</v>
      </c>
      <c r="B32" s="523"/>
      <c r="C32" s="523"/>
      <c r="D32" s="524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25" t="s">
        <v>87</v>
      </c>
      <c r="B33" s="526"/>
      <c r="C33" s="526"/>
      <c r="D33" s="527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522" t="s">
        <v>104</v>
      </c>
      <c r="B34" s="523"/>
      <c r="C34" s="523"/>
      <c r="D34" s="524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518" t="s">
        <v>79</v>
      </c>
      <c r="C37" s="518"/>
      <c r="D37" s="518"/>
      <c r="E37" s="518" t="s">
        <v>80</v>
      </c>
      <c r="F37" s="518"/>
      <c r="G37" s="518"/>
      <c r="I37" s="189" t="s">
        <v>82</v>
      </c>
      <c r="J37" s="189"/>
      <c r="K37" s="518" t="s">
        <v>83</v>
      </c>
      <c r="L37" s="518"/>
      <c r="M37" s="518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518" t="s">
        <v>79</v>
      </c>
      <c r="C45" s="518"/>
      <c r="D45" s="518"/>
      <c r="E45" s="518" t="s">
        <v>80</v>
      </c>
      <c r="F45" s="518"/>
      <c r="G45" s="518"/>
      <c r="I45" s="189" t="s">
        <v>82</v>
      </c>
      <c r="J45" s="189"/>
      <c r="K45" s="518" t="s">
        <v>83</v>
      </c>
      <c r="L45" s="518"/>
      <c r="M45" s="518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518" t="s">
        <v>79</v>
      </c>
      <c r="C53" s="518"/>
      <c r="D53" s="518"/>
      <c r="E53" s="518" t="s">
        <v>80</v>
      </c>
      <c r="F53" s="518"/>
      <c r="G53" s="518"/>
      <c r="I53" s="189" t="s">
        <v>82</v>
      </c>
      <c r="J53" s="189"/>
      <c r="K53" s="518" t="s">
        <v>83</v>
      </c>
      <c r="L53" s="518"/>
      <c r="M53" s="518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518" t="s">
        <v>79</v>
      </c>
      <c r="C60" s="518"/>
      <c r="D60" s="518"/>
      <c r="E60" s="518" t="s">
        <v>80</v>
      </c>
      <c r="F60" s="518"/>
      <c r="G60" s="518"/>
      <c r="I60" s="189" t="s">
        <v>82</v>
      </c>
      <c r="J60" s="189"/>
      <c r="K60" s="518" t="s">
        <v>83</v>
      </c>
      <c r="L60" s="518"/>
      <c r="M60" s="518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518" t="s">
        <v>79</v>
      </c>
      <c r="C67" s="518"/>
      <c r="D67" s="518"/>
      <c r="E67" s="518" t="s">
        <v>80</v>
      </c>
      <c r="F67" s="518"/>
      <c r="G67" s="518"/>
      <c r="I67" s="189" t="s">
        <v>82</v>
      </c>
      <c r="J67" s="189"/>
      <c r="K67" s="518" t="s">
        <v>83</v>
      </c>
      <c r="L67" s="518"/>
      <c r="M67" s="518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522" t="s">
        <v>84</v>
      </c>
      <c r="B76" s="523"/>
      <c r="C76" s="523"/>
      <c r="D76" s="524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25" t="s">
        <v>85</v>
      </c>
      <c r="B77" s="526"/>
      <c r="C77" s="526"/>
      <c r="D77" s="527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522" t="s">
        <v>86</v>
      </c>
      <c r="B78" s="523"/>
      <c r="C78" s="523"/>
      <c r="D78" s="524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25" t="s">
        <v>87</v>
      </c>
      <c r="B79" s="526"/>
      <c r="C79" s="526"/>
      <c r="D79" s="527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522" t="s">
        <v>104</v>
      </c>
      <c r="B80" s="523"/>
      <c r="C80" s="523"/>
      <c r="D80" s="524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518" t="s">
        <v>37</v>
      </c>
      <c r="C83" s="518"/>
      <c r="D83" s="518"/>
      <c r="E83" s="519" t="s">
        <v>18</v>
      </c>
      <c r="F83" s="520"/>
      <c r="G83" s="521"/>
      <c r="H83" s="518" t="s">
        <v>91</v>
      </c>
      <c r="I83" s="518"/>
      <c r="J83" s="518"/>
      <c r="K83" s="518" t="s">
        <v>82</v>
      </c>
      <c r="L83" s="518"/>
      <c r="M83" s="518"/>
      <c r="N83" s="518" t="s">
        <v>83</v>
      </c>
      <c r="O83" s="518"/>
      <c r="P83" s="518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518" t="s">
        <v>105</v>
      </c>
      <c r="C93" s="518"/>
      <c r="D93" s="518"/>
      <c r="E93" s="518" t="s">
        <v>17</v>
      </c>
      <c r="F93" s="518"/>
      <c r="G93" s="518"/>
      <c r="H93" s="518" t="s">
        <v>83</v>
      </c>
      <c r="I93" s="518"/>
      <c r="J93" s="518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A79:D79"/>
    <mergeCell ref="A80:D80"/>
    <mergeCell ref="A33:D33"/>
    <mergeCell ref="A34:D34"/>
    <mergeCell ref="B74:D74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37" t="s">
        <v>106</v>
      </c>
      <c r="C1" s="538"/>
      <c r="D1" s="539" t="s">
        <v>107</v>
      </c>
      <c r="E1" s="538"/>
      <c r="F1" s="539" t="s">
        <v>108</v>
      </c>
      <c r="G1" s="538"/>
      <c r="H1" s="539" t="s">
        <v>109</v>
      </c>
      <c r="I1" s="538"/>
      <c r="J1" s="539" t="s">
        <v>110</v>
      </c>
      <c r="K1" s="538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7</vt:i4>
      </vt:variant>
    </vt:vector>
  </HeadingPairs>
  <TitlesOfParts>
    <vt:vector size="18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</vt:lpstr>
      <vt:lpstr>1H 2017 EBITDA MARTIX</vt:lpstr>
      <vt:lpstr>D&amp;A</vt:lpstr>
      <vt:lpstr>Tabelle presentazione</vt:lpstr>
      <vt:lpstr>MATRIX EBITDA</vt:lpstr>
      <vt:lpstr>'1H 2017 EBITDA MARTIX'!Area_stampa</vt:lpstr>
      <vt:lpstr>'BALANCE SHEET'!Area_stampa</vt:lpstr>
      <vt:lpstr>'CASH FLOW'!Area_stampa</vt:lpstr>
      <vt:lpstr>COVER!Area_stampa</vt:lpstr>
      <vt:lpstr>'INCOME STATEMENT'!Area_stampa</vt:lpstr>
      <vt:lpstr>REPORTED_EBITDA_EBIT!Area_stampa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a264698</cp:lastModifiedBy>
  <cp:lastPrinted>2017-07-27T07:37:18Z</cp:lastPrinted>
  <dcterms:created xsi:type="dcterms:W3CDTF">2004-05-07T09:49:18Z</dcterms:created>
  <dcterms:modified xsi:type="dcterms:W3CDTF">2017-07-27T14:03:36Z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